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60" tabRatio="500"/>
  </bookViews>
  <sheets>
    <sheet name="CRER" sheetId="1" r:id="rId1"/>
  </sheets>
  <definedNames>
    <definedName name="_xlnm._FilterDatabase" localSheetId="0" hidden="1">CRER!$B$57:$L$60</definedName>
    <definedName name="_xlnm.Print_Area" localSheetId="0">CRER!$B$1:$W$68</definedName>
    <definedName name="_xlnm.Print_Titles" localSheetId="0">CRER!$56:$57</definedName>
  </definedNames>
  <calcPr calcId="144525"/>
</workbook>
</file>

<file path=xl/sharedStrings.xml><?xml version="1.0" encoding="utf-8"?>
<sst xmlns="http://schemas.openxmlformats.org/spreadsheetml/2006/main" count="99" uniqueCount="78">
  <si>
    <t>Relatório Resumido da Execução Orçamentária e Financeira por Contrato de Gestão</t>
  </si>
  <si>
    <t>Mês/Ano: JANEIRO A SETEMBRO/2025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</si>
  <si>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</si>
  <si>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</si>
  <si>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</si>
  <si>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</si>
  <si>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</si>
  <si>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 / 15º Apostilamento Maio25 / 16º Apostilamento Junho25 / 17º Apostilamento Julho25 / 18º Apostilamento Agosto25 /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</si>
  <si>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</si>
  <si>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</si>
  <si>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>Previsão de Repasse Mensal do Contrato de Gestão/ADITIVO - Investimentos :  FEV/25 R$ 6.200.000,00    202400010050852   / MAI/25 R$ 1.544.905,14 202400010050652  /   SET/25 R$ 276.817,00 202500010058725 /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</si>
  <si>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</si>
  <si>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</si>
  <si>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</si>
  <si>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</si>
  <si>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</si>
  <si>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</si>
  <si>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</si>
  <si>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</si>
  <si>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</si>
  <si>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</si>
  <si>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</si>
  <si>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</si>
  <si>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</si>
  <si>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</si>
  <si>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</si>
  <si>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</si>
  <si>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</si>
  <si>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</si>
  <si>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</si>
  <si>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>set/25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</si>
  <si>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</si>
  <si>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</si>
  <si>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</si>
  <si>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</si>
  <si>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</si>
  <si>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</si>
  <si>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</si>
  <si>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</si>
  <si>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</si>
  <si>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</si>
  <si>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</si>
  <si>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</si>
  <si>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</si>
  <si>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</si>
  <si>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</si>
  <si>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r>
      <rPr>
        <sz val="11"/>
        <color rgb="FF000000"/>
        <rFont val="Calibri"/>
        <charset val="134"/>
      </rPr>
      <t>202500010021379</t>
    </r>
    <r>
      <rPr>
        <sz val="11"/>
        <color rgb="FF000000"/>
        <rFont val="Calibri"/>
        <charset val="134"/>
      </rPr>
      <t xml:space="preserve"> Despacho 1058 SEI Nº </t>
    </r>
    <r>
      <rPr>
        <sz val="11"/>
        <color rgb="FF000000"/>
        <rFont val="Calibri"/>
        <charset val="134"/>
      </rPr>
      <t>77627760</t>
    </r>
    <r>
      <rPr>
        <sz val="11"/>
        <color rgb="FF000000"/>
        <rFont val="Calibri"/>
        <charset val="134"/>
      </rPr>
      <t xml:space="preserve">. Ofício 50045/25 SUPECC SEI Nº </t>
    </r>
    <r>
      <rPr>
        <sz val="11"/>
        <color rgb="FF000000"/>
        <rFont val="Calibri"/>
        <charset val="134"/>
      </rPr>
      <t>77638622</t>
    </r>
  </si>
  <si>
    <r>
      <rPr>
        <sz val="11"/>
        <color rgb="FF000000"/>
        <rFont val="Calibri"/>
        <charset val="134"/>
      </rPr>
      <t> ago-25</t>
    </r>
  </si>
  <si>
    <r>
      <rPr>
        <sz val="9.75"/>
        <color rgb="FF000000"/>
        <rFont val="Calibri"/>
        <charset val="134"/>
      </rPr>
      <t>SES/SUPECC</t>
    </r>
  </si>
  <si>
    <t> set-25</t>
  </si>
  <si>
    <t xml:space="preserve">Total Geral </t>
  </si>
  <si>
    <t xml:space="preserve">Nota Explicativa: </t>
  </si>
  <si>
    <r>
      <rPr>
        <b/>
        <sz val="11"/>
        <color rgb="FF000000"/>
        <rFont val="Calibri"/>
        <charset val="134"/>
      </rPr>
      <t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</t>
    </r>
    <r>
      <rPr>
        <b/>
        <sz val="11"/>
        <rFont val="Calibri"/>
        <charset val="134"/>
      </rPr>
      <t xml:space="preserve">lamento Abr/25 (R$ 307.284,70) / 15º Apostilamento Mai/25 (R$ 314.696,44) / 16º Apostilamento Jun/25 (R$ 316.714,95) / 17º Apostilamento Jul/25 (R$ 320.556,37) / 18º Apostilamento Ago/25 (R$ 325.738,96)  / 19º Apostilamento Set/25(R$ 314.302,35).
</t>
    </r>
    <r>
      <rPr>
        <b/>
        <sz val="10"/>
        <rFont val="Calibri"/>
        <charset val="134"/>
      </rPr>
      <t xml:space="preserve">
</t>
    </r>
    <r>
      <rPr>
        <b/>
        <sz val="11"/>
        <rFont val="Calibri"/>
        <charset val="134"/>
      </rPr>
      <t xml:space="preserve">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 / 19º Apostilamento Set/25 (R$ 314.302,35).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2. EMPENHO - JAN/25: CRER 14ºTA Residência (69180435) 2025.2850.066.00027 R$ 167.723,57 ANULAÇÃO de Empenho 2025.2850.066.00027.001 R$ 143.898,50 em 28/03/25 Pago em MAR/25 R$ 23.825,01 Custeio Diverso e preceptores saldo 0,00
                         - JAN/25: CRER 14ºTA Residência (69866821) 2025.2850.066.00077 R$ 876.084,37 ANULAÇÃO de Empenho 2025.2850.066.00077.001 R$ 142.248,36 em 08/05/25 ; R$ 151.048,91 em 26/06/25; R$ 149.940,77 em 26/06/25; R$ 149.940,77 em 19/08/25; R$ 148.278,56  em 19/08/25; Saldo R$ 134.627,00
                         -ABR/25; CRER 14ºTA Residência (73280767) 2025.2850.211.00002 R$ 708.360,80 ANULAÇÃO de Empenho 2025.2850.211.00002.001 R$ 148.278,56 em 12/09/25; R$ 148.832,63 em 13/10/25; SALDO R$ 354.180,40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3. Valor informado pela área técnica - GEFIN SEI Nº 202500010016855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
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 JUN25 parcial 74746235 / JUN25 consolidado 77361971 /JUL25 parcial 76131399 / JUL25 consolidado 78714437 / / AGO25 parcial 77359407 / AGO25 consolidado </t>
    </r>
    <r>
      <rPr>
        <b/>
        <sz val="11"/>
        <rFont val="Calibri"/>
        <charset val="134"/>
      </rPr>
      <t>80323302 / SET25 parcial 78553577 / SET25 consolidado 81236037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rFont val="Calibri"/>
        <charset val="134"/>
      </rPr>
      <t>/  .</t>
    </r>
  </si>
  <si>
    <r>
      <rPr>
        <b/>
        <sz val="10"/>
        <color rgb="FF000000"/>
        <rFont val="Calibri"/>
        <charset val="134"/>
      </rPr>
      <t xml:space="preserve"> 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72206133; Mar/25 R$ 68.250,31 72989174 ; Abr/25 R$ 68.250,31 73991580; Mai25 R$ 70.219,73 75498674; Jun/25 R$ 71.207,40 76594446 ; /JUL25 parcial 76131399 / JUL25 consolidado 78714437 / Ago/25 R$</t>
    </r>
    <r>
      <rPr>
        <b/>
        <sz val="10"/>
        <rFont val="Calibri"/>
        <charset val="134"/>
      </rPr>
      <t xml:space="preserve"> 85.863,23 79377123</t>
    </r>
    <r>
      <rPr>
        <b/>
        <sz val="10"/>
        <color rgb="FF000000"/>
        <rFont val="Calibri"/>
        <charset val="134"/>
      </rPr>
      <t xml:space="preserve"> / / SET25$ 79.809,66 80669318   / 
-Bolsa de Residentes + Auxílio Moradia - Processo SEI Nº 202100010024770 Referência: Jan/25 R$ 112.342,72 70302222; Fev/25 R$ 113.820,91 72206186); Mar/25 R$ 99.038,95 72994963; Abr/25 R$ 101.995,34 73991648; Mai25 R$ 113.054,65 75498730 ; Jun/25 R$ 106.331,39 76594569 ; Jul/25 R$ 106.134,29 77954025 ; Ago/25 R$</t>
    </r>
    <r>
      <rPr>
        <b/>
        <sz val="10"/>
        <color rgb="FFC9211E"/>
        <rFont val="Calibri"/>
        <charset val="134"/>
      </rPr>
      <t xml:space="preserve">  </t>
    </r>
    <r>
      <rPr>
        <b/>
        <sz val="10"/>
        <rFont val="Calibri"/>
        <charset val="134"/>
      </rPr>
      <t>108.597,95 79377373 / Set/25 R$  107.908,13 80669318  /</t>
    </r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</si>
  <si>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</si>
  <si>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
-JAN/25 R$ 11.340,00 DARE PAGA EM 29/01/25 70043170 Restituição de investimento SEI 202300010045868
-MAR/25 - R$ 5.804,50 DARE QUITADO em março/25 - referente à devolução de valor de Residência médica DEZ24 SEI Nº 72255521;
                - R$ 265.894,93 DARE PAGA EM 28/03/25 Restituição de investimento SEI 202200010063643
-MAI/25 - R$ 500,00 DARE PAGA EM 07/05/25 Restituição de investimento SEI 202300010004463
- AGO/25 - R$ 1.375,00 DARE PAGA EM 17/07/25 Restituição de investimento SEI 202400010039942
- AGO/25 - R$ 29.983,91 DARE PAGA EM 04/08/25 Restituição de investimento SEI 202300010004463
 -SET/25 - R$ 8.277,11 DARE PAGA EM 16/09/25 Restituição de investimento SEI 202300010004463</t>
  </si>
  <si>
    <r>
      <rPr>
        <b/>
        <sz val="11"/>
        <color rgb="FF000000"/>
        <rFont val="Calibri"/>
        <charset val="134"/>
      </rPr>
      <t xml:space="preserve">8. Pagamentos (repasses – Restos a Pagar)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Repasse referente ao Custeio - Valor total = R$ 77.366,88,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2024.2850.237.00035.001 R$ 56.445,28 Custeio consolidado Dez24 Quitado em 16/01/25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2024.2850.184.00036.006 R$ 20.921,60 residência médica(custeio diverso e gratificação preceptores) Dez24 Quitado em 09/01/25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-PAGO em MAR/25 - Repasse referente ao Custeio - Valor total = R$ 7.896,66,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R$ 5.804,50 Consolidado DEZ24 Custeio Na OP estava Res Médica, a OP foi substituída p/ CUSTEIO Dez24 consolidado em 24/03/25 OP 2024.2850.184.00035.027 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>Referência: dezembro/2024 R$2.092,16 Ajuste/Diferença de RES. MÉDICA 14° T.A DEZEMBRO 2024 OP 2024.2850.184.00036.007</t>
    </r>
  </si>
  <si>
    <r>
      <rPr>
        <b/>
        <sz val="11"/>
        <color rgb="FF000000"/>
        <rFont val="Calibri"/>
        <charset val="134"/>
      </rPr>
      <t xml:space="preserve">9. Pagamentos de Despesas de Exercícios Anteriores - DEA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JAN/25 - 10º apostilamento Dez24 R$ 317.094,85 Empenho 2025.2850.070.00003 - Ordem de pagamento 2025.2850.070.00003.001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FEV/25 Valor total = R$ 829.514,34 sendo:  - Fundo Rescisório Dez/24 R$ 201.460,41 Empenho 2025.2850.066.00058 - Ordem de pagamento 2025.2850.066.00058.001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                                                                                          - Custeio consolidado Dez/24 R$ 628.053,93 Empenho 2025.2850.066.00058 - Ordem de pagamento 2025.2850.066.00058.002 Siofinet</t>
    </r>
  </si>
  <si>
    <t>Demonstrativo de investimento repassados no período de janeiro a agosto/2025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</si>
  <si>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</si>
  <si>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</si>
  <si>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</si>
  <si>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</si>
  <si>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</si>
  <si>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</si>
  <si>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</si>
  <si>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202400010050852 </t>
  </si>
  <si>
    <t>2025.2850.161.00023.001</t>
  </si>
  <si>
    <t>4.4.50.42.05</t>
  </si>
  <si>
    <t>Aquisição de 03 (três) Chiller (URL) 240 TR</t>
  </si>
  <si>
    <t>R$ 6.200.00,00</t>
  </si>
  <si>
    <t xml:space="preserve">202400010050652 </t>
  </si>
  <si>
    <t>2025.2850.161.00136.001</t>
  </si>
  <si>
    <t xml:space="preserve">Aquisição equipamentos de climatização artificial </t>
  </si>
  <si>
    <t>202500010058725</t>
  </si>
  <si>
    <t>Aquisição de equipamentos e sistemas para integração dos dados fisiológicos dos pacientes ao Prontuário Eletrônico do Paciente (PEP)</t>
  </si>
  <si>
    <t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</si>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</sst>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\ * #,##0.00\ ;\-* #,##0.00\ ;\ * \-??\ ;\ @\ "/>
    <numFmt numFmtId="181" formatCode="[$R$-416]\ #,##0.00;[Red]\-[$R$-416]\ #,##0.00"/>
    <numFmt numFmtId="182" formatCode="[$-416]mmm\-yy;@"/>
    <numFmt numFmtId="183" formatCode="dd/mm/yy"/>
    <numFmt numFmtId="184" formatCode="&quot;R$ &quot;#,##0.00;[Red]&quot;-R$ &quot;#,##0.00"/>
    <numFmt numFmtId="185" formatCode="_-&quot;R$&quot;\ * #,##0.00_-;\-&quot;R$&quot;\ * #,##0.00_-;_-&quot;R$&quot;\ * &quot;-&quot;??_-;_-@_-"/>
  </numFmts>
  <fonts count="42">
    <font>
      <sz val="11"/>
      <color rgb="FF000000"/>
      <name val="Calibri"/>
      <charset val="134"/>
    </font>
    <font>
      <sz val="11"/>
      <color theme="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2"/>
      <color rgb="FFFFFFFF"/>
      <name val="Calibri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9.75"/>
      <color rgb="FF000000"/>
      <name val="Calibri"/>
      <charset val="134"/>
    </font>
    <font>
      <sz val="10"/>
      <color theme="0"/>
      <name val="Calibri"/>
      <charset val="134"/>
    </font>
    <font>
      <b/>
      <sz val="10"/>
      <color theme="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0"/>
      <color rgb="FFC9211E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8" fillId="0" borderId="0" applyBorder="0" applyAlignment="0" applyProtection="0"/>
    <xf numFmtId="177" fontId="18" fillId="0" borderId="0" applyBorder="0" applyAlignment="0" applyProtection="0"/>
    <xf numFmtId="9" fontId="18" fillId="0" borderId="0" applyBorder="0" applyAlignment="0" applyProtection="0"/>
    <xf numFmtId="178" fontId="18" fillId="0" borderId="0" applyBorder="0" applyAlignment="0" applyProtection="0"/>
    <xf numFmtId="179" fontId="18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01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5" fillId="2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17" fontId="3" fillId="0" borderId="12" xfId="0" applyNumberFormat="1" applyFont="1" applyBorder="1" applyAlignment="1" applyProtection="1">
      <alignment horizontal="center" vertical="center" wrapText="1"/>
    </xf>
    <xf numFmtId="4" fontId="0" fillId="0" borderId="12" xfId="0" applyNumberFormat="1" applyFont="1" applyBorder="1" applyAlignment="1" applyProtection="1">
      <alignment horizontal="center" vertical="center" wrapText="1"/>
    </xf>
    <xf numFmtId="180" fontId="3" fillId="0" borderId="12" xfId="0" applyNumberFormat="1" applyFont="1" applyBorder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181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0" fontId="3" fillId="4" borderId="13" xfId="0" applyFont="1" applyFill="1" applyBorder="1" applyAlignment="1" applyProtection="1">
      <alignment horizontal="center" vertical="center" wrapText="1"/>
    </xf>
    <xf numFmtId="180" fontId="9" fillId="4" borderId="14" xfId="0" applyNumberFormat="1" applyFont="1" applyFill="1" applyBorder="1" applyAlignment="1" applyProtection="1">
      <alignment vertical="center" wrapText="1"/>
    </xf>
    <xf numFmtId="180" fontId="10" fillId="4" borderId="14" xfId="0" applyNumberFormat="1" applyFont="1" applyFill="1" applyBorder="1" applyAlignment="1" applyProtection="1">
      <alignment vertical="center" wrapText="1"/>
    </xf>
    <xf numFmtId="181" fontId="10" fillId="4" borderId="14" xfId="0" applyNumberFormat="1" applyFont="1" applyFill="1" applyBorder="1" applyAlignment="1" applyProtection="1">
      <alignment vertical="center" wrapText="1"/>
    </xf>
    <xf numFmtId="180" fontId="10" fillId="4" borderId="1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180" fontId="3" fillId="0" borderId="0" xfId="0" applyNumberFormat="1" applyFont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180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4" fontId="0" fillId="0" borderId="12" xfId="49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6" fillId="0" borderId="12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3" fillId="0" borderId="0" xfId="0" applyFont="1" applyAlignment="1" applyProtection="1"/>
    <xf numFmtId="4" fontId="11" fillId="0" borderId="12" xfId="0" applyNumberFormat="1" applyFont="1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 applyProtection="1">
      <alignment horizontal="center" wrapText="1"/>
    </xf>
    <xf numFmtId="4" fontId="12" fillId="0" borderId="12" xfId="0" applyNumberFormat="1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>
      <alignment horizontal="center" wrapText="1"/>
    </xf>
    <xf numFmtId="181" fontId="11" fillId="0" borderId="12" xfId="0" applyNumberFormat="1" applyFont="1" applyBorder="1" applyAlignment="1">
      <alignment horizontal="center" wrapText="1"/>
    </xf>
    <xf numFmtId="4" fontId="11" fillId="0" borderId="0" xfId="0" applyNumberFormat="1" applyFont="1" applyAlignment="1" applyProtection="1">
      <alignment horizontal="center" vertical="center" wrapText="1"/>
    </xf>
    <xf numFmtId="181" fontId="11" fillId="0" borderId="12" xfId="0" applyNumberFormat="1" applyFont="1" applyBorder="1" applyAlignment="1">
      <alignment wrapText="1"/>
    </xf>
    <xf numFmtId="180" fontId="13" fillId="4" borderId="14" xfId="0" applyNumberFormat="1" applyFont="1" applyFill="1" applyBorder="1" applyAlignment="1" applyProtection="1">
      <alignment vertical="center" wrapText="1"/>
    </xf>
    <xf numFmtId="182" fontId="3" fillId="0" borderId="0" xfId="0" applyNumberFormat="1" applyFon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17" fontId="3" fillId="0" borderId="0" xfId="0" applyNumberFormat="1" applyFont="1" applyAlignment="1" applyProtection="1">
      <alignment wrapText="1"/>
    </xf>
    <xf numFmtId="17" fontId="0" fillId="0" borderId="0" xfId="0" applyNumberFormat="1" applyAlignment="1" applyProtection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" fontId="15" fillId="0" borderId="0" xfId="0" applyNumberFormat="1" applyFont="1" applyBorder="1" applyAlignment="1" applyProtection="1">
      <alignment horizontal="left" vertical="top" wrapText="1"/>
    </xf>
    <xf numFmtId="183" fontId="0" fillId="0" borderId="12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80" fontId="1" fillId="0" borderId="0" xfId="0" applyNumberFormat="1" applyFont="1" applyAlignment="1" applyProtection="1">
      <alignment horizontal="center" vertical="center"/>
    </xf>
    <xf numFmtId="4" fontId="0" fillId="0" borderId="0" xfId="0" applyNumberFormat="1" applyFont="1" applyAlignment="1" applyProtection="1">
      <alignment horizontal="center" wrapText="1"/>
    </xf>
    <xf numFmtId="4" fontId="0" fillId="0" borderId="0" xfId="0" applyNumberFormat="1" applyFont="1" applyAlignment="1">
      <alignment horizontal="center" wrapText="1"/>
    </xf>
    <xf numFmtId="4" fontId="0" fillId="0" borderId="12" xfId="0" applyNumberFormat="1" applyFont="1" applyBorder="1" applyAlignment="1">
      <alignment horizontal="center" wrapText="1"/>
    </xf>
    <xf numFmtId="4" fontId="0" fillId="0" borderId="0" xfId="0" applyNumberFormat="1" applyAlignment="1" applyProtection="1"/>
    <xf numFmtId="184" fontId="3" fillId="0" borderId="0" xfId="0" applyNumberFormat="1" applyFont="1" applyAlignment="1" applyProtection="1">
      <alignment wrapText="1"/>
    </xf>
    <xf numFmtId="184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8" fillId="0" borderId="12" xfId="0" applyFont="1" applyBorder="1" applyAlignment="1">
      <alignment vertical="top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83" fontId="3" fillId="0" borderId="12" xfId="0" applyNumberFormat="1" applyFont="1" applyBorder="1" applyAlignment="1" applyProtection="1">
      <alignment horizontal="center" vertical="center" wrapText="1"/>
    </xf>
    <xf numFmtId="58" fontId="3" fillId="0" borderId="12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>
      <alignment horizontal="center" wrapText="1"/>
    </xf>
    <xf numFmtId="181" fontId="3" fillId="0" borderId="12" xfId="0" applyNumberFormat="1" applyFont="1" applyBorder="1" applyAlignment="1" applyProtection="1">
      <alignment horizontal="center" vertical="center" wrapText="1"/>
    </xf>
    <xf numFmtId="181" fontId="3" fillId="0" borderId="12" xfId="0" applyNumberFormat="1" applyFont="1" applyBorder="1" applyAlignment="1">
      <alignment horizontal="center" vertical="center" wrapText="1"/>
    </xf>
    <xf numFmtId="185" fontId="8" fillId="0" borderId="12" xfId="0" applyNumberFormat="1" applyFont="1" applyBorder="1" applyAlignment="1">
      <alignment wrapText="1"/>
    </xf>
    <xf numFmtId="0" fontId="3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center" vertical="center" wrapText="1"/>
    </xf>
    <xf numFmtId="0" fontId="3" fillId="0" borderId="12" xfId="0" applyFont="1" applyBorder="1" applyAlignment="1" applyProtection="1" quotePrefix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1F001F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" TargetMode="External"/><Relationship Id="rId1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95"/>
  <sheetViews>
    <sheetView tabSelected="1" zoomScale="80" zoomScaleNormal="80" topLeftCell="H3" workbookViewId="0">
      <selection activeCell="U40" sqref="U40"/>
    </sheetView>
  </sheetViews>
  <sheetFormatPr defaultColWidth="8.71428571428571" defaultRowHeight="15"/>
  <cols>
    <col min="2" max="2" width="11.9904761904762" style="2" customWidth="1"/>
    <col min="3" max="3" width="17.3142857142857" style="2" customWidth="1"/>
    <col min="4" max="4" width="16.2571428571429" style="2" customWidth="1"/>
    <col min="5" max="5" width="17.5047619047619" style="2" customWidth="1"/>
    <col min="6" max="6" width="16.952380952381" style="2" customWidth="1"/>
    <col min="7" max="7" width="15" style="2" customWidth="1"/>
    <col min="8" max="8" width="17.3142857142857" style="3" customWidth="1"/>
    <col min="9" max="9" width="21" style="3" customWidth="1"/>
    <col min="10" max="10" width="14.1428571428571" style="2" customWidth="1"/>
    <col min="11" max="11" width="15" style="2" customWidth="1"/>
    <col min="12" max="12" width="16.7809523809524" style="2" customWidth="1"/>
    <col min="13" max="13" width="20.4190476190476" style="2" customWidth="1"/>
    <col min="14" max="14" width="13.152380952381" style="2" customWidth="1"/>
    <col min="15" max="15" width="18" style="2" customWidth="1"/>
    <col min="16" max="16" width="12.2857142857143" style="2" customWidth="1"/>
    <col min="17" max="17" width="16.1428571428571" style="2" customWidth="1"/>
    <col min="18" max="18" width="13.5714285714286" style="2" customWidth="1"/>
    <col min="19" max="19" width="16.2857142857143" style="1" customWidth="1"/>
    <col min="20" max="20" width="13.152380952381" style="2" customWidth="1"/>
    <col min="21" max="21" width="15.1428571428571" style="2" customWidth="1"/>
    <col min="22" max="22" width="17.5714285714286" style="2" customWidth="1"/>
    <col min="23" max="23" width="20.1428571428571" style="2" customWidth="1"/>
    <col min="24" max="24" width="16.2857142857143" style="4" customWidth="1"/>
    <col min="25" max="25" width="17.7142857142857" style="4" customWidth="1"/>
    <col min="26" max="26" width="8.71428571428571" style="4"/>
  </cols>
  <sheetData>
    <row r="1" ht="26.25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52"/>
      <c r="Q2" s="52"/>
      <c r="R2" s="52"/>
      <c r="S2" s="6"/>
      <c r="T2" s="52"/>
      <c r="U2" s="52"/>
      <c r="V2" s="52"/>
      <c r="W2" s="52"/>
    </row>
    <row r="3" ht="15.75" spans="2:23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52"/>
      <c r="Q4" s="52"/>
      <c r="R4" s="52"/>
      <c r="S4" s="6"/>
      <c r="T4" s="52"/>
      <c r="U4" s="52"/>
      <c r="V4" s="52"/>
      <c r="W4" s="52"/>
    </row>
    <row r="5" ht="19.5" customHeight="1" spans="2:23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 spans="2:1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9.5" customHeight="1" spans="2: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19.5" customHeight="1" spans="2:23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2:15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9.5" customHeight="1" spans="2: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9.5" customHeight="1" spans="2:23"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9.5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9.5" customHeight="1" spans="2:23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19.5" customHeight="1" spans="2:23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19.5" customHeight="1" spans="2:2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74"/>
      <c r="T15" s="13"/>
      <c r="U15" s="13"/>
      <c r="V15" s="13"/>
      <c r="W15" s="13"/>
    </row>
    <row r="16" ht="22.5" customHeight="1" spans="2:23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ht="31.5" customHeight="1" spans="2:23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2:23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1" customFormat="1" ht="54.75" customHeight="1" spans="2:26">
      <c r="B19" s="15" t="s">
        <v>12</v>
      </c>
      <c r="C19" s="16"/>
      <c r="D19" s="17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75"/>
      <c r="Y19" s="75"/>
      <c r="Z19" s="75"/>
    </row>
    <row r="20" s="1" customFormat="1" ht="63" customHeight="1" spans="2:26">
      <c r="B20" s="15"/>
      <c r="C20" s="18" t="s">
        <v>14</v>
      </c>
      <c r="D20" s="19" t="s">
        <v>15</v>
      </c>
      <c r="E20" s="20" t="s">
        <v>16</v>
      </c>
      <c r="F20" s="20"/>
      <c r="G20" s="20"/>
      <c r="H20" s="20" t="s">
        <v>17</v>
      </c>
      <c r="I20" s="20"/>
      <c r="J20" s="20"/>
      <c r="K20" s="43" t="s">
        <v>18</v>
      </c>
      <c r="L20" s="20" t="s">
        <v>19</v>
      </c>
      <c r="M20" s="20"/>
      <c r="N20" s="20"/>
      <c r="O20" s="20"/>
      <c r="P20" s="20" t="s">
        <v>20</v>
      </c>
      <c r="Q20" s="20"/>
      <c r="R20" s="43" t="s">
        <v>21</v>
      </c>
      <c r="S20" s="20" t="s">
        <v>22</v>
      </c>
      <c r="T20" s="20"/>
      <c r="U20" s="20" t="s">
        <v>23</v>
      </c>
      <c r="V20" s="20"/>
      <c r="W20" s="19" t="s">
        <v>24</v>
      </c>
      <c r="X20" s="75"/>
      <c r="Y20" s="75"/>
      <c r="Z20" s="85"/>
    </row>
    <row r="21" s="1" customFormat="1" ht="54.75" customHeight="1" spans="2:26">
      <c r="B21" s="15"/>
      <c r="C21" s="18"/>
      <c r="D21" s="19"/>
      <c r="E21" s="21" t="s">
        <v>25</v>
      </c>
      <c r="F21" s="21" t="s">
        <v>26</v>
      </c>
      <c r="G21" s="21" t="s">
        <v>27</v>
      </c>
      <c r="H21" s="21" t="s">
        <v>25</v>
      </c>
      <c r="I21" s="21" t="s">
        <v>26</v>
      </c>
      <c r="J21" s="21" t="s">
        <v>27</v>
      </c>
      <c r="K21" s="21" t="s">
        <v>25</v>
      </c>
      <c r="L21" s="43" t="s">
        <v>28</v>
      </c>
      <c r="M21" s="21" t="s">
        <v>25</v>
      </c>
      <c r="N21" s="21" t="s">
        <v>26</v>
      </c>
      <c r="O21" s="21" t="s">
        <v>27</v>
      </c>
      <c r="P21" s="21" t="s">
        <v>25</v>
      </c>
      <c r="Q21" s="21" t="s">
        <v>26</v>
      </c>
      <c r="R21" s="21"/>
      <c r="S21" s="21" t="s">
        <v>25</v>
      </c>
      <c r="T21" s="21" t="s">
        <v>26</v>
      </c>
      <c r="U21" s="21" t="s">
        <v>25</v>
      </c>
      <c r="V21" s="21" t="s">
        <v>29</v>
      </c>
      <c r="W21" s="19"/>
      <c r="X21" s="76"/>
      <c r="Y21" s="76"/>
      <c r="Z21" s="75"/>
    </row>
    <row r="22" s="1" customFormat="1" ht="24.75" customHeight="1" spans="2:26">
      <c r="B22" s="22">
        <v>45658</v>
      </c>
      <c r="C22" s="23">
        <v>18223762.25</v>
      </c>
      <c r="D22" s="23">
        <v>18075229.31</v>
      </c>
      <c r="E22" s="23">
        <v>115713224.24</v>
      </c>
      <c r="F22" s="24"/>
      <c r="G22" s="24"/>
      <c r="H22" s="23">
        <v>32966191.2</v>
      </c>
      <c r="I22" s="24"/>
      <c r="J22" s="24"/>
      <c r="K22" s="23"/>
      <c r="L22" s="22">
        <v>45658</v>
      </c>
      <c r="M22" s="53">
        <v>16483095.6</v>
      </c>
      <c r="N22" s="54"/>
      <c r="O22" s="24"/>
      <c r="P22" s="55"/>
      <c r="Q22" s="28">
        <v>11340</v>
      </c>
      <c r="R22" s="55"/>
      <c r="S22" s="23">
        <v>77366.88</v>
      </c>
      <c r="T22" s="24"/>
      <c r="U22" s="23">
        <v>317094.85</v>
      </c>
      <c r="V22" s="55"/>
      <c r="W22" s="23">
        <f>M22+S22+U22-Q22</f>
        <v>16866217.33</v>
      </c>
      <c r="X22" s="77">
        <f>SUM(E22:G22)</f>
        <v>115713224.24</v>
      </c>
      <c r="Y22" s="77">
        <f>SUM(H22:J22)</f>
        <v>32966191.2</v>
      </c>
      <c r="Z22" s="75"/>
    </row>
    <row r="23" s="1" customFormat="1" ht="24.75" customHeight="1" spans="2:26">
      <c r="B23" s="22">
        <v>45689</v>
      </c>
      <c r="C23" s="23">
        <v>18232815.26</v>
      </c>
      <c r="D23" s="23">
        <v>18084282.32</v>
      </c>
      <c r="E23" s="23">
        <v>1513101.72</v>
      </c>
      <c r="F23" s="25">
        <v>6200000</v>
      </c>
      <c r="G23" s="24"/>
      <c r="H23" s="23">
        <v>16796197.32</v>
      </c>
      <c r="I23" s="25">
        <v>6200000</v>
      </c>
      <c r="J23" s="24"/>
      <c r="K23" s="23"/>
      <c r="L23" s="22">
        <v>45689</v>
      </c>
      <c r="M23" s="56">
        <v>16483095.6</v>
      </c>
      <c r="N23" s="56">
        <v>6200000</v>
      </c>
      <c r="O23" s="24"/>
      <c r="P23" s="55"/>
      <c r="Q23" s="55"/>
      <c r="R23" s="55"/>
      <c r="S23" s="23"/>
      <c r="T23" s="24"/>
      <c r="U23" s="78">
        <v>829514.34</v>
      </c>
      <c r="V23" s="55"/>
      <c r="W23" s="23">
        <f>M23+M24+M25+N23+U23</f>
        <v>40308807.26</v>
      </c>
      <c r="X23" s="77"/>
      <c r="Y23" s="77"/>
      <c r="Z23" s="75"/>
    </row>
    <row r="24" s="1" customFormat="1" ht="24.75" customHeight="1" spans="2:26">
      <c r="B24" s="22">
        <v>45689</v>
      </c>
      <c r="C24" s="23"/>
      <c r="D24" s="23"/>
      <c r="E24" s="23"/>
      <c r="F24" s="24"/>
      <c r="G24" s="24"/>
      <c r="H24" s="23"/>
      <c r="I24" s="24"/>
      <c r="J24" s="24"/>
      <c r="K24" s="23"/>
      <c r="L24" s="22">
        <v>45658</v>
      </c>
      <c r="M24" s="56">
        <v>313101.72</v>
      </c>
      <c r="N24" s="57"/>
      <c r="O24" s="24"/>
      <c r="P24" s="55"/>
      <c r="Q24" s="55"/>
      <c r="R24" s="55"/>
      <c r="S24" s="23"/>
      <c r="T24" s="24"/>
      <c r="U24" s="23"/>
      <c r="V24" s="55"/>
      <c r="W24" s="23"/>
      <c r="X24" s="77"/>
      <c r="Y24" s="77"/>
      <c r="Z24" s="75"/>
    </row>
    <row r="25" s="1" customFormat="1" ht="24.75" customHeight="1" spans="2:26">
      <c r="B25" s="22">
        <v>45689</v>
      </c>
      <c r="C25" s="23"/>
      <c r="D25" s="23"/>
      <c r="E25" s="23"/>
      <c r="F25" s="24"/>
      <c r="G25" s="24"/>
      <c r="H25" s="23"/>
      <c r="I25" s="24"/>
      <c r="J25" s="24"/>
      <c r="K25" s="23"/>
      <c r="L25" s="22">
        <v>45717</v>
      </c>
      <c r="M25" s="56">
        <v>16483095.6</v>
      </c>
      <c r="N25" s="57"/>
      <c r="O25" s="24"/>
      <c r="P25" s="55"/>
      <c r="Q25" s="55"/>
      <c r="R25" s="55"/>
      <c r="S25" s="23"/>
      <c r="T25" s="24"/>
      <c r="U25" s="23"/>
      <c r="V25" s="55"/>
      <c r="W25" s="23"/>
      <c r="X25" s="77"/>
      <c r="Y25" s="77"/>
      <c r="Z25" s="75"/>
    </row>
    <row r="26" s="1" customFormat="1" ht="24.75" customHeight="1" spans="2:26">
      <c r="B26" s="22">
        <v>45717</v>
      </c>
      <c r="C26" s="23">
        <v>18226313.87</v>
      </c>
      <c r="D26" s="23">
        <v>18077780.92</v>
      </c>
      <c r="E26" s="26">
        <v>322154.73</v>
      </c>
      <c r="F26" s="24"/>
      <c r="G26" s="24"/>
      <c r="H26" s="27">
        <v>17768872.85</v>
      </c>
      <c r="I26" s="24"/>
      <c r="J26" s="24"/>
      <c r="K26" s="23"/>
      <c r="L26" s="22">
        <v>45658</v>
      </c>
      <c r="M26" s="58">
        <v>963622.52</v>
      </c>
      <c r="N26" s="57"/>
      <c r="O26" s="24"/>
      <c r="P26" s="28">
        <v>5804.5</v>
      </c>
      <c r="Q26" s="28">
        <v>265894.93</v>
      </c>
      <c r="R26" s="55"/>
      <c r="S26" s="79">
        <v>7896.66</v>
      </c>
      <c r="T26" s="24"/>
      <c r="U26" s="23"/>
      <c r="V26" s="55"/>
      <c r="W26" s="23">
        <f>M26+M27+M28+S26-P26-Q26</f>
        <v>17505070.08</v>
      </c>
      <c r="X26" s="77"/>
      <c r="Y26" s="77"/>
      <c r="Z26" s="75"/>
    </row>
    <row r="27" s="1" customFormat="1" ht="24.75" customHeight="1" spans="2:26">
      <c r="B27" s="22">
        <v>45717</v>
      </c>
      <c r="C27" s="23"/>
      <c r="D27" s="23"/>
      <c r="E27" s="26"/>
      <c r="F27" s="24"/>
      <c r="G27" s="24"/>
      <c r="H27" s="27"/>
      <c r="I27" s="24"/>
      <c r="J27" s="24"/>
      <c r="K27" s="23"/>
      <c r="L27" s="22">
        <v>45689</v>
      </c>
      <c r="M27" s="58">
        <v>322154.73</v>
      </c>
      <c r="N27" s="57"/>
      <c r="O27" s="24"/>
      <c r="P27" s="55"/>
      <c r="Q27" s="55"/>
      <c r="R27" s="55"/>
      <c r="S27" s="23"/>
      <c r="T27" s="24"/>
      <c r="U27" s="23"/>
      <c r="V27" s="55"/>
      <c r="W27" s="23"/>
      <c r="X27" s="77"/>
      <c r="Y27" s="77"/>
      <c r="Z27" s="75"/>
    </row>
    <row r="28" s="1" customFormat="1" ht="24.75" customHeight="1" spans="2:26">
      <c r="B28" s="22">
        <v>45717</v>
      </c>
      <c r="C28" s="23"/>
      <c r="D28" s="23"/>
      <c r="E28" s="26"/>
      <c r="F28" s="24"/>
      <c r="G28" s="24"/>
      <c r="H28" s="27"/>
      <c r="I28" s="24"/>
      <c r="J28" s="24"/>
      <c r="K28" s="23"/>
      <c r="L28" s="22">
        <v>45748</v>
      </c>
      <c r="M28" s="58">
        <v>16483095.6</v>
      </c>
      <c r="N28" s="57"/>
      <c r="O28" s="24"/>
      <c r="P28" s="55"/>
      <c r="Q28" s="55"/>
      <c r="R28" s="55"/>
      <c r="S28" s="23"/>
      <c r="T28" s="24"/>
      <c r="U28" s="23"/>
      <c r="V28" s="55"/>
      <c r="W28" s="23"/>
      <c r="X28" s="77"/>
      <c r="Y28" s="77"/>
      <c r="Z28" s="75"/>
    </row>
    <row r="29" s="1" customFormat="1" ht="24.75" customHeight="1" spans="2:26">
      <c r="B29" s="22">
        <v>45748</v>
      </c>
      <c r="C29" s="23">
        <v>18227311.86</v>
      </c>
      <c r="D29" s="23">
        <v>18078778.93</v>
      </c>
      <c r="E29" s="23">
        <v>64345786.28</v>
      </c>
      <c r="F29" s="24"/>
      <c r="G29" s="24"/>
      <c r="H29" s="27">
        <v>18975060.01</v>
      </c>
      <c r="I29" s="24"/>
      <c r="J29" s="24"/>
      <c r="K29" s="23"/>
      <c r="L29" s="22">
        <v>45658</v>
      </c>
      <c r="M29" s="59">
        <v>260202.49</v>
      </c>
      <c r="N29" s="57"/>
      <c r="O29" s="24"/>
      <c r="P29" s="55"/>
      <c r="Q29" s="55"/>
      <c r="R29" s="55"/>
      <c r="S29" s="23"/>
      <c r="T29" s="24"/>
      <c r="U29" s="23"/>
      <c r="V29" s="55"/>
      <c r="W29" s="23">
        <f>M29+M30+M31+M32</f>
        <v>18975060.01</v>
      </c>
      <c r="X29" s="77"/>
      <c r="Y29" s="77"/>
      <c r="Z29" s="75"/>
    </row>
    <row r="30" s="1" customFormat="1" ht="24.75" customHeight="1" spans="2:26">
      <c r="B30" s="22">
        <v>45748</v>
      </c>
      <c r="C30" s="23"/>
      <c r="D30" s="23"/>
      <c r="E30" s="26"/>
      <c r="F30" s="24"/>
      <c r="G30" s="24"/>
      <c r="H30" s="27"/>
      <c r="I30" s="24"/>
      <c r="J30" s="24"/>
      <c r="K30" s="23"/>
      <c r="L30" s="22">
        <v>45689</v>
      </c>
      <c r="M30" s="59">
        <v>1225475.21</v>
      </c>
      <c r="N30" s="57"/>
      <c r="O30" s="24"/>
      <c r="P30" s="55"/>
      <c r="Q30" s="55"/>
      <c r="R30" s="55"/>
      <c r="S30" s="23"/>
      <c r="T30" s="24"/>
      <c r="U30" s="23"/>
      <c r="V30" s="55"/>
      <c r="W30" s="23"/>
      <c r="X30" s="77"/>
      <c r="Y30" s="77"/>
      <c r="Z30" s="75"/>
    </row>
    <row r="31" s="1" customFormat="1" ht="24.75" customHeight="1" spans="2:26">
      <c r="B31" s="22">
        <v>45748</v>
      </c>
      <c r="C31" s="23"/>
      <c r="D31" s="23"/>
      <c r="E31" s="26"/>
      <c r="F31" s="24"/>
      <c r="G31" s="24"/>
      <c r="H31" s="27"/>
      <c r="I31" s="24"/>
      <c r="J31" s="24"/>
      <c r="K31" s="23"/>
      <c r="L31" s="22">
        <v>45717</v>
      </c>
      <c r="M31" s="59">
        <v>306286.71</v>
      </c>
      <c r="N31" s="57"/>
      <c r="O31" s="24"/>
      <c r="P31" s="55"/>
      <c r="Q31" s="55"/>
      <c r="R31" s="55"/>
      <c r="S31" s="23"/>
      <c r="T31" s="24"/>
      <c r="U31" s="23"/>
      <c r="V31" s="55"/>
      <c r="W31" s="23"/>
      <c r="X31" s="77"/>
      <c r="Y31" s="77"/>
      <c r="Z31" s="75"/>
    </row>
    <row r="32" s="1" customFormat="1" ht="24.75" customHeight="1" spans="2:26">
      <c r="B32" s="22">
        <v>45748</v>
      </c>
      <c r="C32" s="23"/>
      <c r="D32" s="23"/>
      <c r="E32" s="26"/>
      <c r="F32" s="24"/>
      <c r="G32" s="24"/>
      <c r="H32" s="27"/>
      <c r="I32" s="24"/>
      <c r="J32" s="24"/>
      <c r="K32" s="23"/>
      <c r="L32" s="22">
        <v>45778</v>
      </c>
      <c r="M32" s="59">
        <v>17183095.6</v>
      </c>
      <c r="N32" s="57"/>
      <c r="O32" s="24"/>
      <c r="P32" s="55"/>
      <c r="Q32" s="55"/>
      <c r="R32" s="55"/>
      <c r="S32" s="23"/>
      <c r="T32" s="24"/>
      <c r="U32" s="23"/>
      <c r="V32" s="55"/>
      <c r="W32" s="23"/>
      <c r="X32" s="77"/>
      <c r="Y32" s="77"/>
      <c r="Z32" s="75"/>
    </row>
    <row r="33" s="1" customFormat="1" ht="24.75" customHeight="1" spans="2:26">
      <c r="B33" s="22">
        <v>45778</v>
      </c>
      <c r="C33" s="23">
        <v>18234723.6</v>
      </c>
      <c r="D33" s="23">
        <v>18086190.66</v>
      </c>
      <c r="E33" s="26">
        <v>307284.7</v>
      </c>
      <c r="F33" s="25">
        <v>1544905.14</v>
      </c>
      <c r="G33" s="24"/>
      <c r="H33" s="27">
        <v>19843571.02</v>
      </c>
      <c r="I33" s="25">
        <v>1544905.14</v>
      </c>
      <c r="J33" s="24"/>
      <c r="K33" s="23"/>
      <c r="L33" s="22">
        <v>45717</v>
      </c>
      <c r="M33" s="59">
        <v>1226041.29</v>
      </c>
      <c r="N33" s="60">
        <v>1544905.14</v>
      </c>
      <c r="O33" s="24"/>
      <c r="P33" s="55"/>
      <c r="Q33" s="28">
        <v>500</v>
      </c>
      <c r="R33" s="55"/>
      <c r="S33" s="23"/>
      <c r="T33" s="24"/>
      <c r="U33" s="23"/>
      <c r="V33" s="55"/>
      <c r="W33" s="23">
        <f>M33+M34+N33-Q33</f>
        <v>4304880.56</v>
      </c>
      <c r="X33" s="77"/>
      <c r="Y33" s="77"/>
      <c r="Z33" s="75"/>
    </row>
    <row r="34" s="1" customFormat="1" ht="24.75" customHeight="1" spans="2:26">
      <c r="B34" s="22">
        <v>45778</v>
      </c>
      <c r="C34" s="23"/>
      <c r="D34" s="23"/>
      <c r="E34" s="26"/>
      <c r="F34" s="24"/>
      <c r="G34" s="24"/>
      <c r="H34" s="27"/>
      <c r="I34" s="24"/>
      <c r="J34" s="24"/>
      <c r="K34" s="23"/>
      <c r="L34" s="22">
        <v>45748</v>
      </c>
      <c r="M34" s="59">
        <v>1534434.13</v>
      </c>
      <c r="N34" s="57"/>
      <c r="O34" s="24"/>
      <c r="P34" s="55"/>
      <c r="Q34" s="55"/>
      <c r="R34" s="55"/>
      <c r="S34" s="23"/>
      <c r="T34" s="24"/>
      <c r="U34" s="23"/>
      <c r="V34" s="55"/>
      <c r="W34" s="23"/>
      <c r="X34" s="77"/>
      <c r="Y34" s="77"/>
      <c r="Z34" s="75"/>
    </row>
    <row r="35" s="1" customFormat="1" ht="24.75" customHeight="1" spans="2:26">
      <c r="B35" s="22">
        <v>45809</v>
      </c>
      <c r="C35" s="23">
        <v>18236742.11</v>
      </c>
      <c r="D35" s="23">
        <v>18088209.17</v>
      </c>
      <c r="E35" s="26">
        <v>314696.44</v>
      </c>
      <c r="F35" s="24"/>
      <c r="G35" s="24"/>
      <c r="H35" s="28">
        <v>16821991.48</v>
      </c>
      <c r="I35" s="24"/>
      <c r="J35" s="24"/>
      <c r="K35" s="23"/>
      <c r="L35" s="22">
        <v>45778</v>
      </c>
      <c r="M35" s="59">
        <v>314696.44</v>
      </c>
      <c r="N35" s="57"/>
      <c r="O35" s="24"/>
      <c r="P35" s="55"/>
      <c r="Q35" s="55"/>
      <c r="R35" s="55"/>
      <c r="S35" s="23"/>
      <c r="T35" s="24"/>
      <c r="U35" s="23"/>
      <c r="V35" s="55"/>
      <c r="W35" s="23">
        <f>M35+M36</f>
        <v>17397792.04</v>
      </c>
      <c r="X35" s="77"/>
      <c r="Y35" s="77"/>
      <c r="Z35" s="75"/>
    </row>
    <row r="36" s="1" customFormat="1" ht="24.75" customHeight="1" spans="2:26">
      <c r="B36" s="22">
        <v>45809</v>
      </c>
      <c r="C36" s="23"/>
      <c r="D36" s="23"/>
      <c r="E36" s="26"/>
      <c r="F36" s="24"/>
      <c r="G36" s="24"/>
      <c r="H36" s="27"/>
      <c r="I36" s="24"/>
      <c r="J36" s="24"/>
      <c r="K36" s="23"/>
      <c r="L36" s="22">
        <v>45809</v>
      </c>
      <c r="M36" s="58">
        <v>17083095.6</v>
      </c>
      <c r="N36" s="57"/>
      <c r="O36" s="24"/>
      <c r="P36" s="55"/>
      <c r="Q36" s="55"/>
      <c r="R36" s="55"/>
      <c r="S36" s="23"/>
      <c r="T36" s="24"/>
      <c r="U36" s="23"/>
      <c r="V36" s="55"/>
      <c r="W36" s="23"/>
      <c r="X36" s="77"/>
      <c r="Y36" s="77"/>
      <c r="Z36" s="75"/>
    </row>
    <row r="37" s="1" customFormat="1" ht="24.75" customHeight="1" spans="2:26">
      <c r="B37" s="22">
        <v>45839</v>
      </c>
      <c r="C37" s="23">
        <v>18240583.53</v>
      </c>
      <c r="D37" s="23">
        <v>18092050.59</v>
      </c>
      <c r="E37" s="23">
        <v>32485020.34</v>
      </c>
      <c r="F37" s="24"/>
      <c r="G37" s="24"/>
      <c r="H37" s="28">
        <v>17351159.42</v>
      </c>
      <c r="I37" s="24"/>
      <c r="J37" s="24"/>
      <c r="K37" s="23"/>
      <c r="L37" s="22">
        <v>45778</v>
      </c>
      <c r="M37" s="59">
        <v>527149.43</v>
      </c>
      <c r="N37" s="57"/>
      <c r="O37" s="24"/>
      <c r="P37" s="55"/>
      <c r="Q37" s="55"/>
      <c r="R37" s="55"/>
      <c r="S37" s="23"/>
      <c r="T37" s="24"/>
      <c r="U37" s="23"/>
      <c r="V37" s="55"/>
      <c r="W37" s="80">
        <v>17351159.42</v>
      </c>
      <c r="X37" s="77"/>
      <c r="Y37" s="77"/>
      <c r="Z37" s="75"/>
    </row>
    <row r="38" s="1" customFormat="1" ht="24.75" customHeight="1" spans="2:26">
      <c r="B38" s="22">
        <v>45839</v>
      </c>
      <c r="C38" s="23"/>
      <c r="D38" s="23"/>
      <c r="E38" s="26"/>
      <c r="F38" s="24"/>
      <c r="G38" s="24"/>
      <c r="H38" s="26"/>
      <c r="I38" s="24"/>
      <c r="J38" s="24"/>
      <c r="K38" s="23"/>
      <c r="L38" s="22">
        <v>45809</v>
      </c>
      <c r="M38" s="59">
        <v>316714.96</v>
      </c>
      <c r="N38" s="57"/>
      <c r="O38" s="24"/>
      <c r="P38" s="55"/>
      <c r="Q38" s="55"/>
      <c r="R38" s="55"/>
      <c r="S38" s="23"/>
      <c r="T38" s="24"/>
      <c r="U38" s="23"/>
      <c r="V38" s="55"/>
      <c r="W38" s="23"/>
      <c r="X38" s="77"/>
      <c r="Y38" s="77"/>
      <c r="Z38" s="75"/>
    </row>
    <row r="39" s="1" customFormat="1" ht="24.75" customHeight="1" spans="2:26">
      <c r="B39" s="22">
        <v>45839</v>
      </c>
      <c r="C39" s="23"/>
      <c r="D39" s="23"/>
      <c r="E39" s="26"/>
      <c r="F39" s="24"/>
      <c r="G39" s="24"/>
      <c r="H39" s="26"/>
      <c r="I39" s="24"/>
      <c r="J39" s="24"/>
      <c r="K39" s="23"/>
      <c r="L39" s="22">
        <v>45839</v>
      </c>
      <c r="M39" s="58">
        <v>16507295.03</v>
      </c>
      <c r="N39" s="57"/>
      <c r="O39" s="24"/>
      <c r="P39" s="55"/>
      <c r="Q39" s="55"/>
      <c r="R39" s="55"/>
      <c r="S39" s="23"/>
      <c r="T39" s="24"/>
      <c r="U39" s="23"/>
      <c r="V39" s="55"/>
      <c r="W39" s="23"/>
      <c r="X39" s="77"/>
      <c r="Y39" s="77"/>
      <c r="Z39" s="75"/>
    </row>
    <row r="40" s="1" customFormat="1" ht="24.75" customHeight="1" spans="2:26">
      <c r="B40" s="22">
        <v>45870</v>
      </c>
      <c r="C40" s="23">
        <v>18245766.12</v>
      </c>
      <c r="D40" s="23">
        <v>18097233.18</v>
      </c>
      <c r="E40" s="26">
        <v>320556.37</v>
      </c>
      <c r="F40" s="24"/>
      <c r="G40" s="24"/>
      <c r="H40" s="28">
        <v>19474458.54</v>
      </c>
      <c r="I40" s="24"/>
      <c r="J40" s="24"/>
      <c r="K40" s="53">
        <v>12617.27</v>
      </c>
      <c r="L40" s="22">
        <v>45809</v>
      </c>
      <c r="M40" s="59">
        <v>628811.64</v>
      </c>
      <c r="N40" s="57"/>
      <c r="O40" s="24"/>
      <c r="P40" s="55"/>
      <c r="Q40" s="27">
        <v>1375</v>
      </c>
      <c r="R40" s="55"/>
      <c r="S40" s="23"/>
      <c r="T40" s="24"/>
      <c r="U40" s="23"/>
      <c r="V40" s="55"/>
      <c r="W40" s="23">
        <f>M40+M41+M42-Q40-Q41</f>
        <v>18629916.34</v>
      </c>
      <c r="X40" s="77"/>
      <c r="Y40" s="77"/>
      <c r="Z40" s="75"/>
    </row>
    <row r="41" s="1" customFormat="1" ht="24.75" customHeight="1" spans="2:26">
      <c r="B41" s="22">
        <v>45870</v>
      </c>
      <c r="C41" s="23"/>
      <c r="D41" s="23"/>
      <c r="E41" s="26"/>
      <c r="F41" s="24"/>
      <c r="G41" s="24"/>
      <c r="H41" s="26"/>
      <c r="I41" s="24"/>
      <c r="J41" s="24"/>
      <c r="K41" s="53"/>
      <c r="L41" s="22">
        <v>45839</v>
      </c>
      <c r="M41" s="59">
        <v>1525168.57</v>
      </c>
      <c r="N41" s="57"/>
      <c r="O41" s="24"/>
      <c r="P41" s="55"/>
      <c r="Q41" s="27">
        <v>29983.91</v>
      </c>
      <c r="R41" s="55"/>
      <c r="S41" s="23"/>
      <c r="T41" s="24"/>
      <c r="U41" s="23"/>
      <c r="V41" s="55"/>
      <c r="W41" s="23"/>
      <c r="X41" s="77"/>
      <c r="Y41" s="77"/>
      <c r="Z41" s="75"/>
    </row>
    <row r="42" s="1" customFormat="1" ht="24.75" customHeight="1" spans="2:26">
      <c r="B42" s="22">
        <v>45870</v>
      </c>
      <c r="C42" s="23"/>
      <c r="D42" s="23"/>
      <c r="E42" s="26"/>
      <c r="F42" s="24"/>
      <c r="G42" s="24"/>
      <c r="H42" s="26"/>
      <c r="I42" s="24"/>
      <c r="J42" s="24"/>
      <c r="K42" s="53"/>
      <c r="L42" s="22">
        <v>45870</v>
      </c>
      <c r="M42" s="58">
        <v>16507295.04</v>
      </c>
      <c r="N42" s="57"/>
      <c r="O42" s="24"/>
      <c r="P42" s="55"/>
      <c r="Q42" s="55"/>
      <c r="R42" s="55"/>
      <c r="S42" s="23"/>
      <c r="T42" s="24"/>
      <c r="U42" s="23"/>
      <c r="V42" s="55"/>
      <c r="W42" s="23"/>
      <c r="X42" s="77"/>
      <c r="Y42" s="77"/>
      <c r="Z42" s="75"/>
    </row>
    <row r="43" s="1" customFormat="1" ht="24.75" customHeight="1" spans="2:26">
      <c r="B43" s="22">
        <v>45901</v>
      </c>
      <c r="C43" s="23">
        <v>18234329.51</v>
      </c>
      <c r="D43" s="23">
        <v>18085796.57</v>
      </c>
      <c r="E43" s="26">
        <v>325738.96</v>
      </c>
      <c r="F43" s="25">
        <v>276817</v>
      </c>
      <c r="G43" s="24"/>
      <c r="H43" s="28">
        <v>19422250.4</v>
      </c>
      <c r="I43" s="25">
        <v>276817</v>
      </c>
      <c r="J43" s="24"/>
      <c r="K43" s="53">
        <v>12617.27</v>
      </c>
      <c r="L43" s="22">
        <v>45870</v>
      </c>
      <c r="M43" s="61">
        <v>325738.96</v>
      </c>
      <c r="N43" s="60">
        <v>276817</v>
      </c>
      <c r="O43" s="24"/>
      <c r="P43" s="55"/>
      <c r="Q43" s="27">
        <v>8277.11</v>
      </c>
      <c r="R43" s="55"/>
      <c r="S43" s="23"/>
      <c r="T43" s="24"/>
      <c r="U43" s="23"/>
      <c r="V43" s="55"/>
      <c r="W43" s="80">
        <v>17914757.18</v>
      </c>
      <c r="X43" s="77"/>
      <c r="Y43" s="77"/>
      <c r="Z43" s="75"/>
    </row>
    <row r="44" s="1" customFormat="1" ht="24.75" customHeight="1" spans="2:26">
      <c r="B44" s="22">
        <v>45901</v>
      </c>
      <c r="C44" s="23"/>
      <c r="D44" s="23"/>
      <c r="E44" s="26"/>
      <c r="F44" s="24"/>
      <c r="G44" s="24"/>
      <c r="H44" s="26"/>
      <c r="I44" s="24"/>
      <c r="J44" s="24"/>
      <c r="K44" s="53"/>
      <c r="L44" s="22" t="s">
        <v>30</v>
      </c>
      <c r="M44" s="58">
        <v>17320478.33</v>
      </c>
      <c r="N44" s="57"/>
      <c r="O44" s="24"/>
      <c r="P44" s="55"/>
      <c r="Q44" s="55"/>
      <c r="R44" s="55"/>
      <c r="S44" s="23"/>
      <c r="T44" s="24"/>
      <c r="U44" s="23"/>
      <c r="V44" s="55"/>
      <c r="W44" s="23"/>
      <c r="X44" s="77"/>
      <c r="Y44" s="77"/>
      <c r="Z44" s="75"/>
    </row>
    <row r="45" ht="24.75" customHeight="1" spans="1:25">
      <c r="A45" s="1"/>
      <c r="B45" s="29"/>
      <c r="C45" s="30">
        <f>SUM(C22:C44)</f>
        <v>164102348.11</v>
      </c>
      <c r="D45" s="31">
        <f>SUM(D22:D44)</f>
        <v>162765551.65</v>
      </c>
      <c r="E45" s="32">
        <f>SUM(E22:E44)</f>
        <v>215647563.78</v>
      </c>
      <c r="F45" s="31">
        <f>SUM(F23:F44)</f>
        <v>8021722.14</v>
      </c>
      <c r="G45" s="33">
        <f>SUM(G22:G22)</f>
        <v>0</v>
      </c>
      <c r="H45" s="32">
        <f>SUM(H22:H44)</f>
        <v>179419752.24</v>
      </c>
      <c r="I45" s="31">
        <f>SUM(I23:I44)</f>
        <v>8021722.14</v>
      </c>
      <c r="J45" s="62">
        <f>SUM(J22:J22)</f>
        <v>0</v>
      </c>
      <c r="K45" s="31">
        <f>SUM(K40:K44)</f>
        <v>25234.54</v>
      </c>
      <c r="L45" s="62"/>
      <c r="M45" s="32">
        <f>SUM(M22:M44)</f>
        <v>160323240.8</v>
      </c>
      <c r="N45" s="31">
        <f>SUM(N23:N44)</f>
        <v>8021722.14</v>
      </c>
      <c r="O45" s="31">
        <f>SUM(O22:O22)</f>
        <v>0</v>
      </c>
      <c r="P45" s="31">
        <v>5804.5</v>
      </c>
      <c r="Q45" s="31">
        <f>SUM(Q22:Q44)</f>
        <v>317370.95</v>
      </c>
      <c r="R45" s="31">
        <f>SUM(R22:R22)</f>
        <v>0</v>
      </c>
      <c r="S45" s="31">
        <f>S22+S26</f>
        <v>85263.54</v>
      </c>
      <c r="T45" s="31">
        <f>SUM(T22:T22)</f>
        <v>0</v>
      </c>
      <c r="U45" s="31">
        <f>SUM(U22:U25)</f>
        <v>1146609.19</v>
      </c>
      <c r="V45" s="31">
        <f>SUM(V22:V22)</f>
        <v>0</v>
      </c>
      <c r="W45" s="31">
        <f>SUM(W22:W44)</f>
        <v>169253660.22</v>
      </c>
      <c r="X45" s="77">
        <f>SUM(E45:G45)</f>
        <v>223669285.92</v>
      </c>
      <c r="Y45" s="77">
        <f>SUM(H45:J45)</f>
        <v>187441474.38</v>
      </c>
    </row>
    <row r="46" ht="24.25" customHeight="1" spans="2:23">
      <c r="B46" s="34"/>
      <c r="C46" s="34"/>
      <c r="D46" s="34"/>
      <c r="E46" s="34"/>
      <c r="F46" s="34"/>
      <c r="G46" s="34"/>
      <c r="H46" s="35"/>
      <c r="I46" s="41"/>
      <c r="J46" s="34"/>
      <c r="K46" s="34"/>
      <c r="L46" s="34"/>
      <c r="M46" s="34"/>
      <c r="N46" s="63"/>
      <c r="O46" s="63"/>
      <c r="P46" s="63"/>
      <c r="Q46" s="81"/>
      <c r="R46" s="82"/>
      <c r="S46" s="83"/>
      <c r="T46" s="34"/>
      <c r="U46" s="40"/>
      <c r="V46" s="34"/>
      <c r="W46" s="34"/>
    </row>
    <row r="47" ht="54.75" customHeight="1" spans="2:23">
      <c r="B47" s="36" t="s">
        <v>31</v>
      </c>
      <c r="C47" s="36"/>
      <c r="D47" s="36"/>
      <c r="E47" s="36"/>
      <c r="F47" s="36"/>
      <c r="G47" s="36"/>
      <c r="H47" s="36"/>
      <c r="I47" s="36"/>
      <c r="J47" s="36"/>
      <c r="N47" s="63"/>
      <c r="O47" s="63"/>
      <c r="P47" s="63"/>
      <c r="Q47" s="81"/>
      <c r="R47" s="82"/>
      <c r="S47" s="83"/>
      <c r="T47" s="34"/>
      <c r="U47" s="40"/>
      <c r="V47" s="34"/>
      <c r="W47" s="40"/>
    </row>
    <row r="48" customHeight="1" spans="2:23">
      <c r="B48" s="37" t="s">
        <v>32</v>
      </c>
      <c r="C48" s="37"/>
      <c r="D48" s="37"/>
      <c r="E48" s="37"/>
      <c r="F48" s="37"/>
      <c r="G48" s="37"/>
      <c r="H48" s="37"/>
      <c r="I48" s="37"/>
      <c r="J48" s="37"/>
      <c r="N48" s="63"/>
      <c r="O48" s="63"/>
      <c r="P48" s="63"/>
      <c r="Q48" s="81"/>
      <c r="R48" s="82"/>
      <c r="S48" s="83"/>
      <c r="T48" s="34"/>
      <c r="U48" s="34"/>
      <c r="V48" s="34"/>
      <c r="W48" s="34"/>
    </row>
    <row r="49" spans="2:23">
      <c r="B49" s="37"/>
      <c r="C49" s="37"/>
      <c r="D49" s="37"/>
      <c r="E49" s="37"/>
      <c r="F49" s="37"/>
      <c r="G49" s="37"/>
      <c r="H49" s="37"/>
      <c r="I49" s="37"/>
      <c r="J49" s="37"/>
      <c r="N49" s="63"/>
      <c r="O49" s="64"/>
      <c r="P49" s="34"/>
      <c r="Q49" s="81"/>
      <c r="R49" s="82"/>
      <c r="S49" s="83"/>
      <c r="T49" s="34"/>
      <c r="U49" s="34"/>
      <c r="V49" s="34"/>
      <c r="W49" s="34"/>
    </row>
    <row r="50" customHeight="1" spans="2:23">
      <c r="B50" s="38" t="s">
        <v>33</v>
      </c>
      <c r="C50" s="38"/>
      <c r="D50" s="38"/>
      <c r="E50" s="38"/>
      <c r="F50" s="38"/>
      <c r="G50" s="38"/>
      <c r="H50" s="38"/>
      <c r="I50" s="38"/>
      <c r="J50" s="38"/>
      <c r="N50" s="63"/>
      <c r="O50" s="64"/>
      <c r="P50" s="34"/>
      <c r="Q50" s="81"/>
      <c r="R50" s="82"/>
      <c r="S50" s="83"/>
      <c r="T50" s="34"/>
      <c r="U50" s="34"/>
      <c r="V50" s="34"/>
      <c r="W50" s="34"/>
    </row>
    <row r="51" customHeight="1" spans="2:23">
      <c r="B51" s="38" t="s">
        <v>34</v>
      </c>
      <c r="C51" s="38"/>
      <c r="D51" s="38"/>
      <c r="E51" s="38"/>
      <c r="F51" s="38"/>
      <c r="G51" s="38"/>
      <c r="H51" s="38"/>
      <c r="I51" s="38"/>
      <c r="J51" s="38"/>
      <c r="N51" s="63"/>
      <c r="O51" s="64"/>
      <c r="P51" s="34"/>
      <c r="Q51" s="81"/>
      <c r="R51" s="82"/>
      <c r="S51" s="83"/>
      <c r="T51" s="34"/>
      <c r="U51" s="34"/>
      <c r="V51" s="34"/>
      <c r="W51" s="34"/>
    </row>
    <row r="52" customHeight="1" spans="2:23">
      <c r="B52" s="38" t="s">
        <v>35</v>
      </c>
      <c r="C52" s="38"/>
      <c r="D52" s="38"/>
      <c r="E52" s="38"/>
      <c r="F52" s="38"/>
      <c r="G52" s="38"/>
      <c r="H52" s="38"/>
      <c r="I52" s="38"/>
      <c r="J52" s="38"/>
      <c r="N52" s="63"/>
      <c r="O52" s="64"/>
      <c r="P52" s="34"/>
      <c r="Q52" s="81"/>
      <c r="R52" s="82"/>
      <c r="S52" s="83"/>
      <c r="T52" s="34"/>
      <c r="U52" s="34"/>
      <c r="V52" s="34"/>
      <c r="W52" s="34"/>
    </row>
    <row r="53" customHeight="1" spans="2:23">
      <c r="B53" s="38" t="s">
        <v>36</v>
      </c>
      <c r="C53" s="38"/>
      <c r="D53" s="38"/>
      <c r="E53" s="38"/>
      <c r="F53" s="38"/>
      <c r="G53" s="38"/>
      <c r="H53" s="38"/>
      <c r="I53" s="38"/>
      <c r="J53" s="38"/>
      <c r="N53" s="63"/>
      <c r="O53" s="64"/>
      <c r="P53" s="34"/>
      <c r="Q53" s="81"/>
      <c r="R53" s="82"/>
      <c r="S53" s="83"/>
      <c r="T53" s="34"/>
      <c r="U53" s="34"/>
      <c r="V53" s="34"/>
      <c r="W53" s="34"/>
    </row>
    <row r="54" ht="15.75" customHeight="1" spans="2:23">
      <c r="B54" s="39" t="s">
        <v>37</v>
      </c>
      <c r="C54" s="39"/>
      <c r="D54" s="39"/>
      <c r="E54" s="39"/>
      <c r="F54" s="39"/>
      <c r="G54" s="39"/>
      <c r="H54" s="39"/>
      <c r="I54" s="39"/>
      <c r="J54" s="39"/>
      <c r="N54" s="63"/>
      <c r="O54" s="64"/>
      <c r="P54" s="34"/>
      <c r="Q54" s="81"/>
      <c r="R54" s="82"/>
      <c r="S54" s="83"/>
      <c r="T54" s="34"/>
      <c r="U54" s="34"/>
      <c r="V54" s="34"/>
      <c r="W54" s="34"/>
    </row>
    <row r="55" ht="25.15" customHeight="1" spans="2:23">
      <c r="B55" s="34"/>
      <c r="C55" s="34"/>
      <c r="D55" s="34"/>
      <c r="E55" s="40"/>
      <c r="F55" s="34"/>
      <c r="G55" s="34"/>
      <c r="H55" s="41"/>
      <c r="I55" s="41"/>
      <c r="J55" s="34"/>
      <c r="N55" s="63"/>
      <c r="O55" s="64"/>
      <c r="P55" s="34"/>
      <c r="Q55" s="81"/>
      <c r="R55" s="82"/>
      <c r="S55" s="83"/>
      <c r="T55" s="34"/>
      <c r="U55" s="34"/>
      <c r="V55" s="34"/>
      <c r="W55" s="34"/>
    </row>
    <row r="56" ht="24.25" customHeight="1" spans="2:23">
      <c r="B56" s="42" t="s">
        <v>38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34"/>
      <c r="N56" s="65"/>
      <c r="O56" s="64"/>
      <c r="P56" s="34"/>
      <c r="Q56" s="81"/>
      <c r="R56" s="82"/>
      <c r="S56" s="83"/>
      <c r="T56" s="34"/>
      <c r="U56" s="34"/>
      <c r="V56" s="34"/>
      <c r="W56" s="34"/>
    </row>
    <row r="57" ht="54.75" customHeight="1" spans="2:23">
      <c r="B57" s="43" t="s">
        <v>32</v>
      </c>
      <c r="C57" s="43"/>
      <c r="D57" s="43"/>
      <c r="E57" s="43"/>
      <c r="F57" s="43"/>
      <c r="G57" s="44" t="s">
        <v>39</v>
      </c>
      <c r="H57" s="44" t="s">
        <v>40</v>
      </c>
      <c r="I57" s="44" t="s">
        <v>41</v>
      </c>
      <c r="J57" s="44" t="s">
        <v>42</v>
      </c>
      <c r="K57" s="44" t="s">
        <v>43</v>
      </c>
      <c r="L57" s="44" t="s">
        <v>44</v>
      </c>
      <c r="M57" s="34"/>
      <c r="N57" s="66"/>
      <c r="O57" s="64"/>
      <c r="P57" s="34"/>
      <c r="Q57" s="81"/>
      <c r="R57" s="82"/>
      <c r="S57" s="83"/>
      <c r="T57" s="34"/>
      <c r="U57" s="34"/>
      <c r="V57" s="34"/>
      <c r="W57" s="34"/>
    </row>
    <row r="58" ht="90" customHeight="1" spans="2:23">
      <c r="B58" s="45" t="s">
        <v>45</v>
      </c>
      <c r="C58" s="45"/>
      <c r="D58" s="45"/>
      <c r="E58" s="45"/>
      <c r="F58" s="45"/>
      <c r="G58" s="46">
        <v>12617.27</v>
      </c>
      <c r="H58" s="47"/>
      <c r="I58" s="67" t="s">
        <v>46</v>
      </c>
      <c r="J58" s="68" t="s">
        <v>47</v>
      </c>
      <c r="K58" s="68" t="s">
        <v>47</v>
      </c>
      <c r="L58" s="69" t="s">
        <v>48</v>
      </c>
      <c r="M58" s="34"/>
      <c r="N58" s="66"/>
      <c r="O58" s="64"/>
      <c r="P58" s="70"/>
      <c r="Q58" s="72"/>
      <c r="R58" s="72"/>
      <c r="S58" s="72"/>
      <c r="T58" s="34"/>
      <c r="U58" s="34"/>
      <c r="V58" s="34"/>
      <c r="W58" s="34"/>
    </row>
    <row r="59" ht="85" customHeight="1" spans="2:23">
      <c r="B59" s="45" t="s">
        <v>45</v>
      </c>
      <c r="C59" s="45"/>
      <c r="D59" s="45"/>
      <c r="E59" s="45"/>
      <c r="F59" s="45"/>
      <c r="G59" s="46">
        <v>12617.27</v>
      </c>
      <c r="H59" s="47"/>
      <c r="I59" s="67" t="s">
        <v>46</v>
      </c>
      <c r="J59" s="68" t="s">
        <v>49</v>
      </c>
      <c r="K59" s="68" t="s">
        <v>49</v>
      </c>
      <c r="L59" s="69" t="s">
        <v>48</v>
      </c>
      <c r="M59" s="34"/>
      <c r="N59" s="66"/>
      <c r="O59" s="64"/>
      <c r="P59" s="70"/>
      <c r="Q59" s="72"/>
      <c r="R59" s="72"/>
      <c r="S59" s="72"/>
      <c r="T59" s="34"/>
      <c r="U59" s="34"/>
      <c r="V59" s="34"/>
      <c r="W59" s="34"/>
    </row>
    <row r="60" ht="54.75" customHeight="1" spans="2:23">
      <c r="B60" s="45" t="s">
        <v>50</v>
      </c>
      <c r="C60" s="45"/>
      <c r="D60" s="45"/>
      <c r="E60" s="45"/>
      <c r="F60" s="45"/>
      <c r="G60" s="46">
        <f>SUM(G58:G59)</f>
        <v>25234.54</v>
      </c>
      <c r="H60" s="47"/>
      <c r="I60" s="47"/>
      <c r="J60" s="71"/>
      <c r="K60" s="71"/>
      <c r="L60" s="47"/>
      <c r="M60" s="34"/>
      <c r="N60" s="66"/>
      <c r="O60" s="64"/>
      <c r="P60" s="70"/>
      <c r="Q60" s="72"/>
      <c r="R60" s="72"/>
      <c r="S60" s="72"/>
      <c r="T60" s="34"/>
      <c r="U60" s="34"/>
      <c r="V60" s="34"/>
      <c r="W60" s="34"/>
    </row>
    <row r="61" ht="22.35" customHeight="1" spans="2:23">
      <c r="B61" s="48"/>
      <c r="C61" s="48"/>
      <c r="D61" s="48"/>
      <c r="E61" s="48"/>
      <c r="F61" s="48"/>
      <c r="G61" s="48"/>
      <c r="H61" s="48"/>
      <c r="I61" s="72"/>
      <c r="J61" s="48"/>
      <c r="K61" s="48"/>
      <c r="L61" s="48"/>
      <c r="M61" s="34"/>
      <c r="N61" s="34"/>
      <c r="O61" s="34"/>
      <c r="P61" s="34"/>
      <c r="Q61" s="48"/>
      <c r="R61" s="34"/>
      <c r="S61" s="84"/>
      <c r="T61" s="34"/>
      <c r="U61" s="34"/>
      <c r="V61" s="34"/>
      <c r="W61" s="34"/>
    </row>
    <row r="62" ht="19.55" customHeight="1" spans="2:23">
      <c r="B62" s="49" t="s">
        <v>51</v>
      </c>
      <c r="C62" s="49"/>
      <c r="D62" s="48"/>
      <c r="E62" s="48"/>
      <c r="F62" s="48"/>
      <c r="G62" s="48"/>
      <c r="H62" s="48"/>
      <c r="I62" s="72"/>
      <c r="J62" s="48"/>
      <c r="K62" s="48"/>
      <c r="L62" s="48"/>
      <c r="M62" s="34"/>
      <c r="N62" s="34"/>
      <c r="O62" s="34"/>
      <c r="P62" s="34"/>
      <c r="Q62" s="48"/>
      <c r="R62" s="34"/>
      <c r="S62" s="84"/>
      <c r="T62" s="34"/>
      <c r="U62" s="34"/>
      <c r="V62" s="34"/>
      <c r="W62" s="34"/>
    </row>
    <row r="63" ht="391" customHeight="1" spans="2:23">
      <c r="B63" s="50" t="s">
        <v>52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73"/>
      <c r="N63" s="73"/>
      <c r="O63" s="73"/>
      <c r="P63" s="73"/>
      <c r="Q63" s="34"/>
      <c r="R63" s="34"/>
      <c r="S63" s="84"/>
      <c r="T63" s="34"/>
      <c r="U63" s="34"/>
      <c r="V63" s="34"/>
      <c r="W63" s="34"/>
    </row>
    <row r="64" ht="165" customHeight="1" spans="2:23">
      <c r="B64" s="51" t="s">
        <v>53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34"/>
      <c r="N64" s="34"/>
      <c r="O64" s="34"/>
      <c r="P64" s="34"/>
      <c r="Q64" s="34"/>
      <c r="R64" s="34"/>
      <c r="S64" s="84"/>
      <c r="T64" s="34"/>
      <c r="U64" s="34"/>
      <c r="V64" s="34"/>
      <c r="W64" s="34"/>
    </row>
    <row r="65" ht="49" customHeight="1" spans="2:23">
      <c r="B65" s="86" t="s">
        <v>54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34"/>
      <c r="N65" s="34"/>
      <c r="O65" s="34"/>
      <c r="P65" s="34"/>
      <c r="Q65" s="34"/>
      <c r="R65" s="34"/>
      <c r="S65" s="84"/>
      <c r="T65" s="34"/>
      <c r="U65" s="34"/>
      <c r="V65" s="34"/>
      <c r="W65" s="34"/>
    </row>
    <row r="66" ht="300" customHeight="1" spans="2:23">
      <c r="B66" s="86" t="s">
        <v>55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34"/>
      <c r="N66" s="34"/>
      <c r="O66" s="34"/>
      <c r="P66" s="34"/>
      <c r="Q66" s="34"/>
      <c r="R66" s="34"/>
      <c r="S66" s="84"/>
      <c r="T66" s="34"/>
      <c r="U66" s="34"/>
      <c r="V66" s="34"/>
      <c r="W66" s="34"/>
    </row>
    <row r="67" ht="218" customHeight="1" spans="2:23">
      <c r="B67" s="50" t="s">
        <v>56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34"/>
      <c r="N67" s="34"/>
      <c r="O67" s="34"/>
      <c r="P67" s="34"/>
      <c r="Q67" s="34"/>
      <c r="R67" s="34"/>
      <c r="S67" s="84"/>
      <c r="T67" s="34"/>
      <c r="U67" s="34"/>
      <c r="V67" s="34"/>
      <c r="W67" s="34"/>
    </row>
    <row r="68" ht="128" customHeight="1" spans="2:23">
      <c r="B68" s="50" t="s">
        <v>57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34"/>
      <c r="N68" s="34"/>
      <c r="O68" s="34"/>
      <c r="P68" s="34"/>
      <c r="Q68" s="34"/>
      <c r="R68" s="34"/>
      <c r="S68" s="84"/>
      <c r="T68" s="34"/>
      <c r="U68" s="34"/>
      <c r="V68" s="34"/>
      <c r="W68" s="34"/>
    </row>
    <row r="69" ht="20.5" customHeight="1" spans="2:23">
      <c r="B69" s="34"/>
      <c r="C69" s="34"/>
      <c r="D69" s="34"/>
      <c r="E69" s="34"/>
      <c r="F69" s="34"/>
      <c r="G69" s="34"/>
      <c r="H69" s="41"/>
      <c r="I69" s="41"/>
      <c r="J69" s="34"/>
      <c r="K69" s="34"/>
      <c r="L69" s="34"/>
      <c r="M69" s="34"/>
      <c r="N69" s="34"/>
      <c r="O69" s="34"/>
      <c r="P69" s="34"/>
      <c r="Q69" s="34"/>
      <c r="R69" s="99"/>
      <c r="S69" s="99"/>
      <c r="T69" s="99"/>
      <c r="U69" s="99"/>
      <c r="V69" s="34"/>
      <c r="W69" s="34"/>
    </row>
    <row r="70" ht="54.75" customHeight="1" spans="2:23">
      <c r="B70" s="87" t="s">
        <v>58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34"/>
      <c r="N70" s="34"/>
      <c r="O70" s="34"/>
      <c r="P70" s="34"/>
      <c r="Q70" s="34"/>
      <c r="R70" s="99"/>
      <c r="S70" s="99"/>
      <c r="T70" s="99"/>
      <c r="U70" s="99"/>
      <c r="V70" s="34"/>
      <c r="W70" s="34"/>
    </row>
    <row r="71" ht="54.75" customHeight="1" spans="2:23">
      <c r="B71" s="43" t="s">
        <v>41</v>
      </c>
      <c r="C71" s="43"/>
      <c r="D71" s="88" t="s">
        <v>59</v>
      </c>
      <c r="E71" s="43" t="s">
        <v>60</v>
      </c>
      <c r="F71" s="43"/>
      <c r="G71" s="43" t="s">
        <v>61</v>
      </c>
      <c r="H71" s="43" t="s">
        <v>62</v>
      </c>
      <c r="I71" s="43" t="s">
        <v>63</v>
      </c>
      <c r="J71" s="43" t="s">
        <v>64</v>
      </c>
      <c r="K71" s="43"/>
      <c r="L71" s="43" t="s">
        <v>65</v>
      </c>
      <c r="M71" s="34"/>
      <c r="N71" s="34"/>
      <c r="O71" s="34"/>
      <c r="P71" s="34"/>
      <c r="Q71" s="34"/>
      <c r="R71" s="99"/>
      <c r="S71" s="99"/>
      <c r="T71" s="99"/>
      <c r="U71" s="99"/>
      <c r="V71" s="34"/>
      <c r="W71" s="34"/>
    </row>
    <row r="72" ht="44.75" customHeight="1" spans="2:23">
      <c r="B72" s="89" t="s">
        <v>66</v>
      </c>
      <c r="C72" s="89"/>
      <c r="D72" s="90">
        <v>45701</v>
      </c>
      <c r="E72" s="55" t="s">
        <v>67</v>
      </c>
      <c r="F72" s="55"/>
      <c r="G72" s="55">
        <v>4</v>
      </c>
      <c r="H72" s="55">
        <v>15000100</v>
      </c>
      <c r="I72" s="55" t="s">
        <v>68</v>
      </c>
      <c r="J72" s="55" t="s">
        <v>69</v>
      </c>
      <c r="K72" s="55"/>
      <c r="L72" s="96" t="s">
        <v>70</v>
      </c>
      <c r="M72" s="34"/>
      <c r="N72" s="34"/>
      <c r="O72" s="34"/>
      <c r="P72" s="34"/>
      <c r="Q72" s="34"/>
      <c r="R72" s="99"/>
      <c r="S72" s="99"/>
      <c r="T72" s="99"/>
      <c r="U72" s="99"/>
      <c r="V72" s="34"/>
      <c r="W72" s="34"/>
    </row>
    <row r="73" ht="28.9" customHeight="1" spans="2:23">
      <c r="B73" s="89" t="s">
        <v>71</v>
      </c>
      <c r="C73" s="89"/>
      <c r="D73" s="90">
        <v>45796</v>
      </c>
      <c r="E73" s="89" t="s">
        <v>72</v>
      </c>
      <c r="F73" s="89"/>
      <c r="G73" s="55">
        <v>4</v>
      </c>
      <c r="H73" s="55">
        <v>15000100</v>
      </c>
      <c r="I73" s="55" t="s">
        <v>68</v>
      </c>
      <c r="J73" s="89" t="s">
        <v>73</v>
      </c>
      <c r="K73" s="89"/>
      <c r="L73" s="97">
        <v>1544905.14</v>
      </c>
      <c r="M73" s="34"/>
      <c r="N73" s="34"/>
      <c r="O73" s="34"/>
      <c r="P73" s="34"/>
      <c r="Q73" s="34"/>
      <c r="R73" s="99"/>
      <c r="S73" s="99"/>
      <c r="T73" s="99"/>
      <c r="U73" s="99"/>
      <c r="V73" s="34"/>
      <c r="W73" s="34"/>
    </row>
    <row r="74" ht="78" customHeight="1" spans="2:23">
      <c r="B74" s="101" t="s">
        <v>74</v>
      </c>
      <c r="C74" s="55"/>
      <c r="D74" s="91">
        <v>45925</v>
      </c>
      <c r="E74" s="92">
        <v>2.02528501610032e+18</v>
      </c>
      <c r="F74" s="89"/>
      <c r="G74" s="55">
        <v>4</v>
      </c>
      <c r="H74" s="55">
        <v>15000100</v>
      </c>
      <c r="I74" s="55" t="s">
        <v>68</v>
      </c>
      <c r="J74" s="89" t="s">
        <v>75</v>
      </c>
      <c r="K74" s="89"/>
      <c r="L74" s="97">
        <v>276817</v>
      </c>
      <c r="M74" s="34"/>
      <c r="N74" s="34"/>
      <c r="O74" s="34"/>
      <c r="P74" s="34"/>
      <c r="Q74" s="34"/>
      <c r="R74" s="99"/>
      <c r="S74" s="99"/>
      <c r="T74" s="99"/>
      <c r="U74" s="99"/>
      <c r="V74" s="34"/>
      <c r="W74" s="34"/>
    </row>
    <row r="75" ht="25.15" customHeight="1" spans="2:23">
      <c r="B75" s="93" t="s">
        <v>76</v>
      </c>
      <c r="C75" s="93"/>
      <c r="D75" s="93"/>
      <c r="E75" s="93"/>
      <c r="F75" s="93"/>
      <c r="G75" s="93"/>
      <c r="H75" s="93"/>
      <c r="I75" s="93"/>
      <c r="J75" s="93"/>
      <c r="K75" s="93"/>
      <c r="L75" s="98">
        <v>8021722.14</v>
      </c>
      <c r="M75" s="34"/>
      <c r="N75" s="34"/>
      <c r="O75" s="34"/>
      <c r="P75" s="34"/>
      <c r="Q75" s="34"/>
      <c r="R75" s="99"/>
      <c r="S75" s="99"/>
      <c r="T75" s="99"/>
      <c r="U75" s="99"/>
      <c r="V75" s="34"/>
      <c r="W75" s="34"/>
    </row>
    <row r="76" ht="13.95" customHeight="1" spans="2:23">
      <c r="B76" s="73" t="s">
        <v>77</v>
      </c>
      <c r="C76" s="73"/>
      <c r="D76" s="73"/>
      <c r="E76" s="73"/>
      <c r="F76" s="73"/>
      <c r="G76" s="73"/>
      <c r="H76" s="73"/>
      <c r="I76" s="73"/>
      <c r="J76" s="73"/>
      <c r="K76" s="73"/>
      <c r="L76" s="34"/>
      <c r="M76" s="34"/>
      <c r="N76" s="34"/>
      <c r="O76" s="34"/>
      <c r="P76" s="34"/>
      <c r="Q76" s="34"/>
      <c r="R76" s="99"/>
      <c r="S76" s="99"/>
      <c r="T76" s="99"/>
      <c r="U76" s="99"/>
      <c r="V76" s="34"/>
      <c r="W76" s="34"/>
    </row>
    <row r="77" ht="54.75" customHeight="1" spans="2:23">
      <c r="B77" s="34"/>
      <c r="C77" s="34"/>
      <c r="D77" s="34"/>
      <c r="E77" s="34"/>
      <c r="F77" s="34"/>
      <c r="G77" s="34"/>
      <c r="H77" s="41"/>
      <c r="I77" s="41"/>
      <c r="J77" s="34"/>
      <c r="K77" s="34"/>
      <c r="L77" s="34"/>
      <c r="M77" s="34"/>
      <c r="N77" s="34"/>
      <c r="O77" s="34"/>
      <c r="P77" s="34"/>
      <c r="Q77" s="34"/>
      <c r="R77" s="99"/>
      <c r="S77" s="99"/>
      <c r="T77" s="99"/>
      <c r="U77" s="99"/>
      <c r="V77" s="34"/>
      <c r="W77" s="34"/>
    </row>
    <row r="78" ht="54.75" customHeight="1" spans="2:23">
      <c r="B78" s="34"/>
      <c r="C78" s="34"/>
      <c r="D78" s="34"/>
      <c r="E78" s="34"/>
      <c r="F78" s="34"/>
      <c r="G78" s="34"/>
      <c r="H78" s="41"/>
      <c r="I78" s="41"/>
      <c r="J78" s="34"/>
      <c r="K78" s="34"/>
      <c r="L78" s="34"/>
      <c r="M78" s="34"/>
      <c r="N78" s="34"/>
      <c r="O78" s="34"/>
      <c r="P78" s="34"/>
      <c r="Q78" s="34"/>
      <c r="R78" s="99"/>
      <c r="S78" s="99"/>
      <c r="T78" s="99"/>
      <c r="U78" s="99"/>
      <c r="V78" s="34"/>
      <c r="W78" s="34"/>
    </row>
    <row r="79" ht="54.75" customHeight="1" spans="2:23">
      <c r="B79" s="34"/>
      <c r="C79" s="34"/>
      <c r="D79" s="34"/>
      <c r="E79" s="34"/>
      <c r="F79" s="34"/>
      <c r="G79" s="34"/>
      <c r="H79" s="41"/>
      <c r="I79" s="41"/>
      <c r="J79" s="34"/>
      <c r="K79" s="34"/>
      <c r="L79" s="34"/>
      <c r="M79" s="34"/>
      <c r="N79" s="34"/>
      <c r="O79" s="34"/>
      <c r="P79" s="34"/>
      <c r="Q79" s="34"/>
      <c r="R79" s="99"/>
      <c r="S79" s="99"/>
      <c r="T79" s="99"/>
      <c r="U79" s="99"/>
      <c r="V79" s="34"/>
      <c r="W79" s="34"/>
    </row>
    <row r="80" ht="54.75" customHeight="1" spans="2:23">
      <c r="B80" s="34"/>
      <c r="C80" s="34"/>
      <c r="D80" s="34"/>
      <c r="E80" s="34"/>
      <c r="F80" s="34"/>
      <c r="G80" s="34"/>
      <c r="H80" s="41"/>
      <c r="I80" s="41"/>
      <c r="J80" s="34"/>
      <c r="K80" s="34"/>
      <c r="L80" s="34"/>
      <c r="M80" s="34"/>
      <c r="N80" s="34"/>
      <c r="O80" s="34"/>
      <c r="P80" s="34"/>
      <c r="Q80" s="34"/>
      <c r="R80" s="99"/>
      <c r="S80" s="99"/>
      <c r="T80" s="99"/>
      <c r="U80" s="99"/>
      <c r="V80" s="34"/>
      <c r="W80" s="34"/>
    </row>
    <row r="81" ht="54.75" customHeight="1" spans="2:23">
      <c r="B81" s="34"/>
      <c r="C81" s="34"/>
      <c r="D81" s="34"/>
      <c r="E81" s="34"/>
      <c r="F81" s="34"/>
      <c r="G81" s="34"/>
      <c r="H81" s="41"/>
      <c r="I81" s="41"/>
      <c r="J81" s="34"/>
      <c r="K81" s="34"/>
      <c r="L81" s="34"/>
      <c r="M81" s="34"/>
      <c r="N81" s="34"/>
      <c r="O81" s="34"/>
      <c r="P81" s="34"/>
      <c r="Q81" s="34"/>
      <c r="R81" s="99"/>
      <c r="S81" s="99"/>
      <c r="T81" s="99"/>
      <c r="U81" s="99"/>
      <c r="V81" s="34"/>
      <c r="W81" s="34"/>
    </row>
    <row r="82" ht="54.75" customHeight="1" spans="2:23">
      <c r="B82" s="34"/>
      <c r="C82" s="34"/>
      <c r="D82" s="34"/>
      <c r="E82" s="34"/>
      <c r="F82" s="34"/>
      <c r="G82" s="34"/>
      <c r="H82" s="41"/>
      <c r="I82" s="41"/>
      <c r="J82" s="34"/>
      <c r="K82" s="34"/>
      <c r="L82" s="34"/>
      <c r="M82" s="34"/>
      <c r="N82" s="34"/>
      <c r="O82" s="34"/>
      <c r="P82" s="34"/>
      <c r="Q82" s="34"/>
      <c r="R82" s="99"/>
      <c r="S82" s="99"/>
      <c r="T82" s="99"/>
      <c r="U82" s="99"/>
      <c r="V82" s="34"/>
      <c r="W82" s="34"/>
    </row>
    <row r="83" ht="54.75" customHeight="1" spans="2:23">
      <c r="B83" s="34"/>
      <c r="C83" s="34"/>
      <c r="D83" s="34"/>
      <c r="E83" s="34"/>
      <c r="F83" s="34"/>
      <c r="G83" s="34"/>
      <c r="H83" s="41"/>
      <c r="I83" s="41"/>
      <c r="J83" s="34"/>
      <c r="K83" s="34"/>
      <c r="L83" s="34"/>
      <c r="M83" s="34"/>
      <c r="N83" s="34"/>
      <c r="O83" s="34"/>
      <c r="P83" s="34"/>
      <c r="Q83" s="34"/>
      <c r="R83" s="34"/>
      <c r="S83" s="84"/>
      <c r="T83" s="34"/>
      <c r="U83" s="34"/>
      <c r="V83" s="34"/>
      <c r="W83" s="34"/>
    </row>
    <row r="84" ht="54.75" customHeight="1" spans="2:23">
      <c r="B84" s="34"/>
      <c r="C84" s="34"/>
      <c r="D84" s="34"/>
      <c r="E84" s="34"/>
      <c r="F84" s="34"/>
      <c r="G84" s="34"/>
      <c r="H84" s="41"/>
      <c r="I84" s="41"/>
      <c r="J84" s="34"/>
      <c r="K84" s="34"/>
      <c r="L84" s="34"/>
      <c r="M84" s="34"/>
      <c r="N84" s="34"/>
      <c r="O84" s="34"/>
      <c r="P84" s="34"/>
      <c r="Q84" s="34"/>
      <c r="R84" s="34"/>
      <c r="S84" s="84"/>
      <c r="T84" s="34"/>
      <c r="U84" s="34"/>
      <c r="V84" s="34"/>
      <c r="W84" s="34"/>
    </row>
    <row r="85" ht="54.75" customHeight="1" spans="2:23">
      <c r="B85" s="34"/>
      <c r="C85" s="34"/>
      <c r="D85" s="34"/>
      <c r="E85" s="34"/>
      <c r="F85" s="34"/>
      <c r="G85" s="34"/>
      <c r="H85" s="41"/>
      <c r="I85" s="41"/>
      <c r="J85" s="34"/>
      <c r="K85" s="34"/>
      <c r="L85" s="34"/>
      <c r="M85" s="34"/>
      <c r="N85" s="34"/>
      <c r="O85" s="34"/>
      <c r="P85" s="34"/>
      <c r="Q85" s="34"/>
      <c r="R85" s="34"/>
      <c r="S85" s="84"/>
      <c r="T85" s="34"/>
      <c r="U85" s="34"/>
      <c r="V85" s="34"/>
      <c r="W85" s="34"/>
    </row>
    <row r="86" ht="54.75" customHeight="1" spans="2:23">
      <c r="B86" s="34"/>
      <c r="C86" s="34"/>
      <c r="D86" s="34"/>
      <c r="E86" s="34"/>
      <c r="F86" s="34"/>
      <c r="G86" s="34"/>
      <c r="H86" s="41"/>
      <c r="I86" s="41"/>
      <c r="J86" s="34"/>
      <c r="K86" s="34"/>
      <c r="L86" s="34"/>
      <c r="M86" s="34"/>
      <c r="N86" s="34"/>
      <c r="O86" s="34"/>
      <c r="P86" s="34"/>
      <c r="Q86" s="34"/>
      <c r="R86" s="34"/>
      <c r="S86" s="84"/>
      <c r="T86" s="34"/>
      <c r="U86" s="34"/>
      <c r="V86" s="34"/>
      <c r="W86" s="34"/>
    </row>
    <row r="87" ht="54.75" customHeight="1" spans="2:23">
      <c r="B87" s="34"/>
      <c r="C87" s="34"/>
      <c r="D87" s="34"/>
      <c r="E87" s="34"/>
      <c r="F87" s="34"/>
      <c r="G87" s="34"/>
      <c r="H87" s="41"/>
      <c r="I87" s="41"/>
      <c r="J87" s="34"/>
      <c r="K87" s="34"/>
      <c r="L87" s="34"/>
      <c r="M87" s="34"/>
      <c r="N87" s="34"/>
      <c r="O87" s="34"/>
      <c r="P87" s="34"/>
      <c r="Q87" s="34"/>
      <c r="R87" s="34"/>
      <c r="S87" s="84"/>
      <c r="T87" s="34"/>
      <c r="U87" s="34"/>
      <c r="V87" s="34"/>
      <c r="W87" s="34"/>
    </row>
    <row r="88" ht="54.75" customHeight="1" spans="2:23">
      <c r="B88" s="34"/>
      <c r="C88" s="34"/>
      <c r="D88" s="34"/>
      <c r="E88" s="34"/>
      <c r="F88" s="34"/>
      <c r="G88" s="34"/>
      <c r="H88" s="41"/>
      <c r="I88" s="41"/>
      <c r="J88" s="34"/>
      <c r="K88" s="34"/>
      <c r="L88" s="34"/>
      <c r="M88" s="34"/>
      <c r="N88" s="34"/>
      <c r="O88" s="34"/>
      <c r="P88" s="34"/>
      <c r="Q88" s="34"/>
      <c r="R88" s="34"/>
      <c r="S88" s="84"/>
      <c r="T88" s="34"/>
      <c r="U88" s="34"/>
      <c r="V88" s="34"/>
      <c r="W88" s="34"/>
    </row>
    <row r="89" ht="54.75" customHeight="1" spans="2:23">
      <c r="B89" s="34"/>
      <c r="C89" s="34"/>
      <c r="D89" s="34"/>
      <c r="E89" s="34"/>
      <c r="F89" s="34"/>
      <c r="G89" s="34"/>
      <c r="H89" s="41"/>
      <c r="I89" s="41"/>
      <c r="J89" s="34"/>
      <c r="K89" s="34"/>
      <c r="L89" s="34"/>
      <c r="M89" s="34"/>
      <c r="N89" s="34"/>
      <c r="O89" s="34"/>
      <c r="P89" s="34"/>
      <c r="Q89" s="34"/>
      <c r="R89" s="34"/>
      <c r="S89" s="84"/>
      <c r="T89" s="34"/>
      <c r="U89" s="34"/>
      <c r="V89" s="34"/>
      <c r="W89" s="34"/>
    </row>
    <row r="90" ht="54.75" customHeight="1" spans="2:23">
      <c r="B90" s="34"/>
      <c r="C90" s="34"/>
      <c r="D90" s="34"/>
      <c r="E90" s="34"/>
      <c r="F90" s="34"/>
      <c r="G90" s="34"/>
      <c r="H90" s="41"/>
      <c r="I90" s="41"/>
      <c r="J90" s="34"/>
      <c r="K90" s="34"/>
      <c r="L90" s="34"/>
      <c r="M90" s="34"/>
      <c r="N90" s="34"/>
      <c r="O90" s="34"/>
      <c r="P90" s="34"/>
      <c r="Q90" s="34"/>
      <c r="R90" s="34"/>
      <c r="S90" s="84"/>
      <c r="T90" s="34"/>
      <c r="U90" s="34"/>
      <c r="V90" s="34"/>
      <c r="W90" s="34"/>
    </row>
    <row r="91" ht="54.75" customHeight="1" spans="2:23">
      <c r="B91" s="34"/>
      <c r="C91" s="34"/>
      <c r="D91" s="34"/>
      <c r="E91" s="34"/>
      <c r="F91" s="34"/>
      <c r="G91" s="34"/>
      <c r="H91" s="41"/>
      <c r="I91" s="41"/>
      <c r="J91" s="34"/>
      <c r="K91" s="34"/>
      <c r="L91" s="34"/>
      <c r="M91" s="34"/>
      <c r="N91" s="34"/>
      <c r="O91" s="34"/>
      <c r="P91" s="34"/>
      <c r="Q91" s="34"/>
      <c r="R91" s="34"/>
      <c r="S91" s="84"/>
      <c r="T91" s="34"/>
      <c r="U91" s="34"/>
      <c r="V91" s="34"/>
      <c r="W91" s="34"/>
    </row>
    <row r="92" ht="54.75" customHeight="1" spans="2:23">
      <c r="B92" s="94"/>
      <c r="C92" s="94"/>
      <c r="D92" s="94"/>
      <c r="E92" s="94"/>
      <c r="F92" s="94"/>
      <c r="G92" s="94"/>
      <c r="H92" s="95"/>
      <c r="I92" s="95"/>
      <c r="J92" s="94"/>
      <c r="K92" s="94"/>
      <c r="L92" s="94"/>
      <c r="M92" s="94"/>
      <c r="N92" s="94"/>
      <c r="O92" s="94"/>
      <c r="P92" s="94"/>
      <c r="Q92" s="94"/>
      <c r="R92" s="94"/>
      <c r="S92" s="100"/>
      <c r="T92" s="94"/>
      <c r="U92" s="94"/>
      <c r="V92" s="94"/>
      <c r="W92" s="94"/>
    </row>
    <row r="93" ht="54.75" customHeight="1" spans="2:23">
      <c r="B93" s="94"/>
      <c r="C93" s="94"/>
      <c r="D93" s="94"/>
      <c r="E93" s="94"/>
      <c r="F93" s="94"/>
      <c r="G93" s="94"/>
      <c r="H93" s="95"/>
      <c r="I93" s="95"/>
      <c r="J93" s="94"/>
      <c r="K93" s="94"/>
      <c r="L93" s="94"/>
      <c r="M93" s="94"/>
      <c r="N93" s="94"/>
      <c r="O93" s="94"/>
      <c r="P93" s="94"/>
      <c r="Q93" s="94"/>
      <c r="R93" s="94"/>
      <c r="S93" s="100"/>
      <c r="T93" s="94"/>
      <c r="U93" s="94"/>
      <c r="V93" s="94"/>
      <c r="W93" s="94"/>
    </row>
    <row r="94" ht="54.75" customHeight="1" spans="2:23">
      <c r="B94" s="94"/>
      <c r="C94" s="94"/>
      <c r="D94" s="94"/>
      <c r="E94" s="94"/>
      <c r="F94" s="94"/>
      <c r="G94" s="94"/>
      <c r="H94" s="95"/>
      <c r="I94" s="95"/>
      <c r="J94" s="94"/>
      <c r="K94" s="94"/>
      <c r="L94" s="94"/>
      <c r="M94" s="94"/>
      <c r="N94" s="94"/>
      <c r="O94" s="94"/>
      <c r="P94" s="94"/>
      <c r="Q94" s="94"/>
      <c r="R94" s="94"/>
      <c r="S94" s="100"/>
      <c r="T94" s="94"/>
      <c r="U94" s="94"/>
      <c r="V94" s="94"/>
      <c r="W94" s="94"/>
    </row>
    <row r="95" ht="54.75" customHeight="1" spans="2:23">
      <c r="B95" s="94"/>
      <c r="C95" s="94"/>
      <c r="D95" s="94"/>
      <c r="E95" s="94"/>
      <c r="F95" s="94"/>
      <c r="G95" s="94"/>
      <c r="H95" s="95"/>
      <c r="I95" s="95"/>
      <c r="J95" s="94"/>
      <c r="K95" s="94"/>
      <c r="L95" s="94"/>
      <c r="M95" s="94"/>
      <c r="N95" s="94"/>
      <c r="O95" s="94"/>
      <c r="P95" s="94"/>
      <c r="Q95" s="94"/>
      <c r="R95" s="94"/>
      <c r="S95" s="100"/>
      <c r="T95" s="94"/>
      <c r="U95" s="94"/>
      <c r="V95" s="94"/>
      <c r="W95" s="94"/>
    </row>
  </sheetData>
  <mergeCells count="61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D19:W19"/>
    <mergeCell ref="E20:G20"/>
    <mergeCell ref="H20:J20"/>
    <mergeCell ref="L20:O20"/>
    <mergeCell ref="P20:Q20"/>
    <mergeCell ref="S20:T20"/>
    <mergeCell ref="U20:V20"/>
    <mergeCell ref="B47:J47"/>
    <mergeCell ref="B50:J50"/>
    <mergeCell ref="B51:J51"/>
    <mergeCell ref="B52:J52"/>
    <mergeCell ref="B53:J53"/>
    <mergeCell ref="B54:J54"/>
    <mergeCell ref="B56:L56"/>
    <mergeCell ref="B57:F57"/>
    <mergeCell ref="B58:F58"/>
    <mergeCell ref="B59:F59"/>
    <mergeCell ref="B60:F60"/>
    <mergeCell ref="B62:C62"/>
    <mergeCell ref="B63:L63"/>
    <mergeCell ref="B64:L64"/>
    <mergeCell ref="B65:L65"/>
    <mergeCell ref="B66:L66"/>
    <mergeCell ref="B67:L67"/>
    <mergeCell ref="B68:L68"/>
    <mergeCell ref="B70:L70"/>
    <mergeCell ref="B71:C71"/>
    <mergeCell ref="E71:F71"/>
    <mergeCell ref="J71:K71"/>
    <mergeCell ref="B72:C72"/>
    <mergeCell ref="E72:F72"/>
    <mergeCell ref="J72:K72"/>
    <mergeCell ref="B73:C73"/>
    <mergeCell ref="E73:F73"/>
    <mergeCell ref="J73:K73"/>
    <mergeCell ref="B74:C74"/>
    <mergeCell ref="E74:F74"/>
    <mergeCell ref="J74:K74"/>
    <mergeCell ref="B75:K75"/>
    <mergeCell ref="B76:K76"/>
    <mergeCell ref="B19:B21"/>
    <mergeCell ref="C20:C21"/>
    <mergeCell ref="D20:D21"/>
    <mergeCell ref="W20:W21"/>
    <mergeCell ref="B48:J49"/>
  </mergeCells>
  <hyperlinks>
    <hyperlink ref="B72" r:id="rId1" display="202400010050852 "/>
    <hyperlink ref="B73" r:id="rId2" display="202400010050652 "/>
  </hyperlinks>
  <pageMargins left="0.590277777777778" right="0.511805555555556" top="0.629861111111111" bottom="0.7875" header="0.511811023622047" footer="0.315277777777778"/>
  <pageSetup paperSize="9" scale="38" fitToHeight="0" orientation="landscape" horizontalDpi="300" verticalDpi="300"/>
  <headerFooter>
    <oddFooter>&amp;LÁrea Responsável: SUPECC/SGI/SES&amp;RPág &amp;P de &amp;N 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fabianarossi</cp:lastModifiedBy>
  <cp:revision>100</cp:revision>
  <dcterms:created xsi:type="dcterms:W3CDTF">2025-01-20T14:18:00Z</dcterms:created>
  <dcterms:modified xsi:type="dcterms:W3CDTF">2025-12-03T18:59:49Z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8D4E6041327D44CFB962F777F15701E8_12</vt:lpwstr>
  </property>
  <property fmtid="{D5CDD505-2E9C-101B-9397-08002B2CF9AE}" pid="3" name="KSOProductBuildVer">
    <vt:lpwstr>1046-12.2.0.13306</vt:lpwstr>
  </property>
</Properties>
</file>